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1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jacqueline/Downloads/"/>
    </mc:Choice>
  </mc:AlternateContent>
  <xr:revisionPtr revIDLastSave="0" documentId="8_{6E3D61FB-BAE7-9B46-BED1-0F7D95102E7C}" xr6:coauthVersionLast="47" xr6:coauthVersionMax="47" xr10:uidLastSave="{00000000-0000-0000-0000-000000000000}"/>
  <bookViews>
    <workbookView xWindow="980" yWindow="3580" windowWidth="28800" windowHeight="16020" xr2:uid="{00000000-000D-0000-FFFF-FFFF00000000}"/>
  </bookViews>
  <sheets>
    <sheet name="Case 1" sheetId="3" r:id="rId1"/>
    <sheet name="Case 2" sheetId="5" r:id="rId2"/>
    <sheet name="Case 3" sheetId="1" r:id="rId3"/>
    <sheet name="Case 4" sheetId="2" r:id="rId4"/>
    <sheet name="Case 5" sheetId="4" r:id="rId5"/>
    <sheet name="Case 6" sheetId="6" r:id="rId6"/>
    <sheet name="Case 8" sheetId="8" r:id="rId7"/>
    <sheet name="Case 7" sheetId="7" r:id="rId8"/>
    <sheet name="Case 9" sheetId="11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9" i="11" l="1"/>
  <c r="M8" i="11"/>
  <c r="M7" i="11"/>
  <c r="M6" i="11"/>
  <c r="F10" i="1"/>
  <c r="I20" i="7" l="1"/>
  <c r="I7" i="7"/>
</calcChain>
</file>

<file path=xl/sharedStrings.xml><?xml version="1.0" encoding="utf-8"?>
<sst xmlns="http://schemas.openxmlformats.org/spreadsheetml/2006/main" count="380" uniqueCount="188">
  <si>
    <t xml:space="preserve">Hybrid Seed </t>
  </si>
  <si>
    <t xml:space="preserve">Fertilizer </t>
  </si>
  <si>
    <t xml:space="preserve">Labor </t>
  </si>
  <si>
    <t xml:space="preserve">Water </t>
  </si>
  <si>
    <t xml:space="preserve">Net Income </t>
  </si>
  <si>
    <t xml:space="preserve">Pesticides </t>
  </si>
  <si>
    <t xml:space="preserve">Per Acre </t>
  </si>
  <si>
    <t xml:space="preserve">1 Carton </t>
  </si>
  <si>
    <t>Bell Pepper Field</t>
  </si>
  <si>
    <t>Total Bags</t>
  </si>
  <si>
    <t>Total</t>
  </si>
  <si>
    <t xml:space="preserve">Total </t>
  </si>
  <si>
    <t>Land Preparation</t>
  </si>
  <si>
    <t>Transplant</t>
  </si>
  <si>
    <t xml:space="preserve">Material </t>
  </si>
  <si>
    <t xml:space="preserve">Diesel Fuel </t>
  </si>
  <si>
    <t>Packaging</t>
  </si>
  <si>
    <t>Cartons</t>
  </si>
  <si>
    <t>Marketing &amp; Advertising</t>
  </si>
  <si>
    <t>Black Plastic Mulch</t>
  </si>
  <si>
    <t>Drip tape</t>
  </si>
  <si>
    <t>Twine</t>
  </si>
  <si>
    <t>Per acre</t>
  </si>
  <si>
    <t xml:space="preserve">1 Bag Cost </t>
  </si>
  <si>
    <t xml:space="preserve">Total Production Cost </t>
  </si>
  <si>
    <t>Sales</t>
  </si>
  <si>
    <t xml:space="preserve">Gross Sales </t>
  </si>
  <si>
    <t>Inputs</t>
  </si>
  <si>
    <t>Required Fertilizer (lbs.)</t>
  </si>
  <si>
    <t>1 bag (lbs.)</t>
  </si>
  <si>
    <t>Stakes</t>
  </si>
  <si>
    <t>1 Carton Weight lbs.</t>
  </si>
  <si>
    <t>lb. Price</t>
  </si>
  <si>
    <t xml:space="preserve">Seed Bed Preparation </t>
  </si>
  <si>
    <t xml:space="preserve">Seedlings </t>
  </si>
  <si>
    <t xml:space="preserve">Plant Seedlings </t>
  </si>
  <si>
    <t xml:space="preserve">Costs </t>
  </si>
  <si>
    <t xml:space="preserve">Growing </t>
  </si>
  <si>
    <t xml:space="preserve">Subtotal </t>
  </si>
  <si>
    <t xml:space="preserve">Overhead </t>
  </si>
  <si>
    <t>Costs</t>
  </si>
  <si>
    <t xml:space="preserve">Materials and Labor </t>
  </si>
  <si>
    <t xml:space="preserve">Land </t>
  </si>
  <si>
    <t xml:space="preserve">Management </t>
  </si>
  <si>
    <t xml:space="preserve">Weed Control </t>
  </si>
  <si>
    <t xml:space="preserve">Irrigation </t>
  </si>
  <si>
    <t>Fertilizer</t>
  </si>
  <si>
    <t xml:space="preserve">Insect Control </t>
  </si>
  <si>
    <t xml:space="preserve">Guayule Pre-Harvest Costs </t>
  </si>
  <si>
    <t xml:space="preserve">Land Establishment </t>
  </si>
  <si>
    <t xml:space="preserve">Variable Cost </t>
  </si>
  <si>
    <t>Seed</t>
  </si>
  <si>
    <t xml:space="preserve">Land Preparation </t>
  </si>
  <si>
    <t>Chemicals</t>
  </si>
  <si>
    <t>Fertilizers</t>
  </si>
  <si>
    <t>Irrigation</t>
  </si>
  <si>
    <t>Hourly Labor</t>
  </si>
  <si>
    <t>100 Acres</t>
  </si>
  <si>
    <t xml:space="preserve">50 Acres </t>
  </si>
  <si>
    <t xml:space="preserve">Fixed Cost </t>
  </si>
  <si>
    <t>Total Variable Cost</t>
  </si>
  <si>
    <t xml:space="preserve">Tractor </t>
  </si>
  <si>
    <t xml:space="preserve">Land Rent </t>
  </si>
  <si>
    <t>Salary Labor</t>
  </si>
  <si>
    <t xml:space="preserve">Cost </t>
  </si>
  <si>
    <t>Formula for Variable Cost</t>
  </si>
  <si>
    <t xml:space="preserve">VC = Cost Per Unit * Total Number of Units </t>
  </si>
  <si>
    <t>Formula for Fixed Cost</t>
  </si>
  <si>
    <t>Total Cost (TC)</t>
  </si>
  <si>
    <t xml:space="preserve">Per acre </t>
  </si>
  <si>
    <t>100 Acre Farm Range</t>
  </si>
  <si>
    <t xml:space="preserve">Variable Costs + Fixed Costs </t>
  </si>
  <si>
    <t>Total Fixed Cost</t>
  </si>
  <si>
    <t>Total Cost of Production – (Variable Cost Per Unit * Number of Units Produced)</t>
  </si>
  <si>
    <t xml:space="preserve">Green Chile Yields </t>
  </si>
  <si>
    <t xml:space="preserve">Year  </t>
  </si>
  <si>
    <t xml:space="preserve">lbs/acre </t>
  </si>
  <si>
    <t xml:space="preserve">Harvest Crew </t>
  </si>
  <si>
    <t xml:space="preserve">Week </t>
  </si>
  <si>
    <t xml:space="preserve">Farm Labor </t>
  </si>
  <si>
    <t xml:space="preserve">300 Acres Farm </t>
  </si>
  <si>
    <t xml:space="preserve">Onions </t>
  </si>
  <si>
    <t xml:space="preserve">Chiles </t>
  </si>
  <si>
    <t xml:space="preserve">Pecans </t>
  </si>
  <si>
    <t xml:space="preserve">Alfalfa </t>
  </si>
  <si>
    <t xml:space="preserve">Guayule </t>
  </si>
  <si>
    <t xml:space="preserve">Guar </t>
  </si>
  <si>
    <t xml:space="preserve">80 Acre Land </t>
  </si>
  <si>
    <t xml:space="preserve">Renting vs. Farming the Land </t>
  </si>
  <si>
    <t xml:space="preserve">acre </t>
  </si>
  <si>
    <t xml:space="preserve">Guar Revenue </t>
  </si>
  <si>
    <t>Production Costs</t>
  </si>
  <si>
    <t xml:space="preserve">Rental Price </t>
  </si>
  <si>
    <t xml:space="preserve">Number of Acres </t>
  </si>
  <si>
    <t xml:space="preserve">Net Profit </t>
  </si>
  <si>
    <t xml:space="preserve">Rental Net Profit </t>
  </si>
  <si>
    <t xml:space="preserve">Guar Net Profit </t>
  </si>
  <si>
    <t xml:space="preserve">Net Profit on Renting &amp; Farming 80-acres </t>
  </si>
  <si>
    <t xml:space="preserve">80-acres </t>
  </si>
  <si>
    <t>Opportunity Cost</t>
  </si>
  <si>
    <t>OC=FO-CO</t>
  </si>
  <si>
    <t xml:space="preserve">Onion </t>
  </si>
  <si>
    <t xml:space="preserve">Crops </t>
  </si>
  <si>
    <t xml:space="preserve">Resources </t>
  </si>
  <si>
    <t xml:space="preserve">Available </t>
  </si>
  <si>
    <t xml:space="preserve">acres </t>
  </si>
  <si>
    <t xml:space="preserve">Farmer 1 </t>
  </si>
  <si>
    <t>Farmer 2</t>
  </si>
  <si>
    <t>Farmer 3</t>
  </si>
  <si>
    <t xml:space="preserve">Green Chile Production </t>
  </si>
  <si>
    <t>Green Chile Production</t>
  </si>
  <si>
    <t xml:space="preserve">Total Yield </t>
  </si>
  <si>
    <t xml:space="preserve">Average Yield </t>
  </si>
  <si>
    <t>tons/acre</t>
  </si>
  <si>
    <t xml:space="preserve">Acres </t>
  </si>
  <si>
    <t xml:space="preserve">Cause of Low Market Prices </t>
  </si>
  <si>
    <t xml:space="preserve">Cause of High Market Prices </t>
  </si>
  <si>
    <t xml:space="preserve">tons </t>
  </si>
  <si>
    <t xml:space="preserve">Las Cruces </t>
  </si>
  <si>
    <t>Santa Fe</t>
  </si>
  <si>
    <t xml:space="preserve">Hatch </t>
  </si>
  <si>
    <t>Cause</t>
  </si>
  <si>
    <t xml:space="preserve">Harmful Disease </t>
  </si>
  <si>
    <t xml:space="preserve">Cause </t>
  </si>
  <si>
    <t xml:space="preserve">Not Enough Water </t>
  </si>
  <si>
    <t xml:space="preserve">Price will go </t>
  </si>
  <si>
    <t xml:space="preserve">Total yield </t>
  </si>
  <si>
    <t>Total yield</t>
  </si>
  <si>
    <t xml:space="preserve">Average Tons </t>
  </si>
  <si>
    <t>Average Tons</t>
  </si>
  <si>
    <t xml:space="preserve">Early Frost </t>
  </si>
  <si>
    <t xml:space="preserve">Purchase Price </t>
  </si>
  <si>
    <t xml:space="preserve">Salvage Value </t>
  </si>
  <si>
    <t xml:space="preserve">Useful Life </t>
  </si>
  <si>
    <t xml:space="preserve">Year </t>
  </si>
  <si>
    <t xml:space="preserve">Depreciation </t>
  </si>
  <si>
    <t xml:space="preserve">Value at the End of the Year  </t>
  </si>
  <si>
    <t xml:space="preserve">Beginning Value  </t>
  </si>
  <si>
    <t xml:space="preserve">Soybean Field </t>
  </si>
  <si>
    <t>Inflation Rates</t>
  </si>
  <si>
    <t xml:space="preserve">Actual Production Cost Per Acre </t>
  </si>
  <si>
    <t xml:space="preserve">Seed </t>
  </si>
  <si>
    <t xml:space="preserve">Production Cost in 2 years Per Acre </t>
  </si>
  <si>
    <t>Diesel</t>
  </si>
  <si>
    <t xml:space="preserve">Chemicals </t>
  </si>
  <si>
    <t xml:space="preserve">In a 50-acre farm </t>
  </si>
  <si>
    <t>Pesticide</t>
  </si>
  <si>
    <t xml:space="preserve">Price Difference in 2 years </t>
  </si>
  <si>
    <t xml:space="preserve">6 Year Green Chile  Production </t>
  </si>
  <si>
    <t xml:space="preserve">Activity Part 2 </t>
  </si>
  <si>
    <t>Yield per Acre (lbs)</t>
  </si>
  <si>
    <t>What is the yield average in the 6 years of production?</t>
  </si>
  <si>
    <t>What is the total yield in the 6 years of production?</t>
  </si>
  <si>
    <t>What is the yield difference between year 1 and 2?</t>
  </si>
  <si>
    <t>Answers</t>
  </si>
  <si>
    <t xml:space="preserve">Outputs </t>
  </si>
  <si>
    <t>Part 2: Excel Activity - Guayule Pre-Harvest Costs</t>
  </si>
  <si>
    <t>Land Establishment</t>
  </si>
  <si>
    <t xml:space="preserve">Total Pre-Harvest Costs </t>
  </si>
  <si>
    <t xml:space="preserve">Pre-Harvest Cost for 20 Acres </t>
  </si>
  <si>
    <t xml:space="preserve">Total Price </t>
  </si>
  <si>
    <t xml:space="preserve">Part 3: Excel Activity - Bell Pepper Production </t>
  </si>
  <si>
    <t xml:space="preserve">Yield in Cartons </t>
  </si>
  <si>
    <t>lbs.</t>
  </si>
  <si>
    <t xml:space="preserve">Or </t>
  </si>
  <si>
    <t xml:space="preserve">Formulas </t>
  </si>
  <si>
    <t xml:space="preserve"> =SUM (#1,#2)</t>
  </si>
  <si>
    <t xml:space="preserve"> =Average </t>
  </si>
  <si>
    <t xml:space="preserve"> = # + #</t>
  </si>
  <si>
    <t xml:space="preserve"> = # / # </t>
  </si>
  <si>
    <t xml:space="preserve">Addition </t>
  </si>
  <si>
    <t xml:space="preserve">Subtraction </t>
  </si>
  <si>
    <t xml:space="preserve">Division </t>
  </si>
  <si>
    <t xml:space="preserve"> = # - #</t>
  </si>
  <si>
    <t xml:space="preserve">Range Addition </t>
  </si>
  <si>
    <t xml:space="preserve">Average </t>
  </si>
  <si>
    <t>Land</t>
  </si>
  <si>
    <t>ac-ft</t>
  </si>
  <si>
    <t>Acres Used Based on Available Water</t>
  </si>
  <si>
    <t xml:space="preserve">Gross Profit </t>
  </si>
  <si>
    <t xml:space="preserve">Possible return </t>
  </si>
  <si>
    <t xml:space="preserve">Jalapeno </t>
  </si>
  <si>
    <t xml:space="preserve">Total Cost </t>
  </si>
  <si>
    <t xml:space="preserve">Water Scarcity in a 100- acre Farm </t>
  </si>
  <si>
    <t xml:space="preserve">Tractor Depreciation Over 5 Years </t>
  </si>
  <si>
    <r>
      <rPr>
        <i/>
        <sz val="7"/>
        <color theme="1"/>
        <rFont val="Times New Roman"/>
        <family val="1"/>
      </rPr>
      <t xml:space="preserve"> </t>
    </r>
    <r>
      <rPr>
        <i/>
        <sz val="11"/>
        <color theme="1"/>
        <rFont val="Calibri"/>
        <family val="2"/>
        <scheme val="minor"/>
      </rPr>
      <t>Annual Depreciation Expense = (Purchase Price – Salvage Value) / Useful Life</t>
    </r>
  </si>
  <si>
    <t xml:space="preserve">Multiplication </t>
  </si>
  <si>
    <t xml:space="preserve"> = # *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</si>
</sst>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theme="1"/>
      <name val="Courier New"/>
      <family val="3"/>
    </font>
    <font>
      <i/>
      <sz val="7"/>
      <color theme="1"/>
      <name val="Times New Roman"/>
      <family val="1"/>
    </font>
    <font>
      <i/>
      <sz val="11"/>
      <color theme="1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F955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theme="0" tint="-0.14999847407452621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269">
    <xf numFmtId="0" fontId="0" fillId="0" borderId="0" xfId="0"/>
    <xf numFmtId="164" fontId="0" fillId="0" borderId="0" xfId="0" applyNumberFormat="1"/>
    <xf numFmtId="2" fontId="0" fillId="0" borderId="0" xfId="0" applyNumberFormat="1"/>
    <xf numFmtId="164" fontId="5" fillId="0" borderId="0" xfId="0" applyNumberFormat="1" applyFon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164" fontId="0" fillId="0" borderId="2" xfId="0" applyNumberForma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164" fontId="0" fillId="0" borderId="5" xfId="0" applyNumberFormat="1" applyBorder="1"/>
    <xf numFmtId="164" fontId="0" fillId="0" borderId="2" xfId="1" applyNumberFormat="1" applyFont="1" applyBorder="1"/>
    <xf numFmtId="164" fontId="0" fillId="0" borderId="0" xfId="0" applyNumberFormat="1" applyAlignment="1">
      <alignment horizontal="right"/>
    </xf>
    <xf numFmtId="44" fontId="0" fillId="0" borderId="0" xfId="1" applyFont="1"/>
    <xf numFmtId="164" fontId="0" fillId="0" borderId="0" xfId="1" applyNumberFormat="1" applyFont="1" applyAlignment="1">
      <alignment horizontal="right"/>
    </xf>
    <xf numFmtId="0" fontId="0" fillId="0" borderId="0" xfId="0" applyAlignment="1">
      <alignment horizontal="left"/>
    </xf>
    <xf numFmtId="0" fontId="5" fillId="0" borderId="1" xfId="0" applyFont="1" applyBorder="1"/>
    <xf numFmtId="0" fontId="0" fillId="0" borderId="0" xfId="0" applyAlignment="1">
      <alignment vertical="center"/>
    </xf>
    <xf numFmtId="164" fontId="0" fillId="0" borderId="0" xfId="1" applyNumberFormat="1" applyFont="1"/>
    <xf numFmtId="0" fontId="0" fillId="2" borderId="8" xfId="0" applyFill="1" applyBorder="1"/>
    <xf numFmtId="164" fontId="5" fillId="0" borderId="0" xfId="1" applyNumberFormat="1" applyFont="1"/>
    <xf numFmtId="0" fontId="0" fillId="3" borderId="2" xfId="0" applyFill="1" applyBorder="1"/>
    <xf numFmtId="0" fontId="0" fillId="5" borderId="1" xfId="0" applyFill="1" applyBorder="1"/>
    <xf numFmtId="164" fontId="0" fillId="6" borderId="1" xfId="0" applyNumberFormat="1" applyFill="1" applyBorder="1"/>
    <xf numFmtId="0" fontId="0" fillId="6" borderId="1" xfId="0" applyFill="1" applyBorder="1"/>
    <xf numFmtId="0" fontId="0" fillId="7" borderId="0" xfId="0" applyFill="1" applyAlignment="1">
      <alignment horizontal="center"/>
    </xf>
    <xf numFmtId="164" fontId="0" fillId="7" borderId="0" xfId="0" applyNumberFormat="1" applyFill="1"/>
    <xf numFmtId="0" fontId="0" fillId="7" borderId="7" xfId="0" applyFill="1" applyBorder="1"/>
    <xf numFmtId="0" fontId="0" fillId="7" borderId="6" xfId="0" applyFill="1" applyBorder="1"/>
    <xf numFmtId="0" fontId="0" fillId="7" borderId="10" xfId="0" applyFill="1" applyBorder="1"/>
    <xf numFmtId="0" fontId="0" fillId="7" borderId="11" xfId="0" applyFill="1" applyBorder="1"/>
    <xf numFmtId="0" fontId="0" fillId="7" borderId="0" xfId="0" applyFill="1"/>
    <xf numFmtId="0" fontId="0" fillId="7" borderId="10" xfId="0" applyFill="1" applyBorder="1" applyAlignment="1">
      <alignment horizontal="center"/>
    </xf>
    <xf numFmtId="0" fontId="0" fillId="7" borderId="5" xfId="0" applyFill="1" applyBorder="1"/>
    <xf numFmtId="0" fontId="0" fillId="7" borderId="13" xfId="0" applyFill="1" applyBorder="1"/>
    <xf numFmtId="0" fontId="0" fillId="7" borderId="4" xfId="0" applyFill="1" applyBorder="1"/>
    <xf numFmtId="0" fontId="0" fillId="8" borderId="0" xfId="0" applyFill="1"/>
    <xf numFmtId="0" fontId="0" fillId="9" borderId="1" xfId="0" applyFill="1" applyBorder="1"/>
    <xf numFmtId="164" fontId="5" fillId="11" borderId="1" xfId="0" applyNumberFormat="1" applyFont="1" applyFill="1" applyBorder="1"/>
    <xf numFmtId="2" fontId="5" fillId="5" borderId="1" xfId="0" applyNumberFormat="1" applyFont="1" applyFill="1" applyBorder="1"/>
    <xf numFmtId="164" fontId="5" fillId="6" borderId="1" xfId="0" applyNumberFormat="1" applyFont="1" applyFill="1" applyBorder="1"/>
    <xf numFmtId="0" fontId="0" fillId="0" borderId="0" xfId="0" applyAlignment="1">
      <alignment horizontal="center"/>
    </xf>
    <xf numFmtId="44" fontId="0" fillId="0" borderId="0" xfId="1" applyFont="1" applyBorder="1"/>
    <xf numFmtId="0" fontId="0" fillId="0" borderId="13" xfId="0" applyBorder="1"/>
    <xf numFmtId="0" fontId="0" fillId="7" borderId="9" xfId="0" applyFill="1" applyBorder="1"/>
    <xf numFmtId="0" fontId="0" fillId="12" borderId="7" xfId="0" applyFill="1" applyBorder="1"/>
    <xf numFmtId="0" fontId="0" fillId="12" borderId="9" xfId="0" applyFill="1" applyBorder="1"/>
    <xf numFmtId="0" fontId="0" fillId="12" borderId="6" xfId="0" applyFill="1" applyBorder="1"/>
    <xf numFmtId="0" fontId="0" fillId="12" borderId="11" xfId="0" applyFill="1" applyBorder="1"/>
    <xf numFmtId="0" fontId="0" fillId="12" borderId="4" xfId="0" applyFill="1" applyBorder="1"/>
    <xf numFmtId="0" fontId="5" fillId="6" borderId="1" xfId="0" applyFont="1" applyFill="1" applyBorder="1"/>
    <xf numFmtId="0" fontId="0" fillId="13" borderId="7" xfId="0" applyFill="1" applyBorder="1"/>
    <xf numFmtId="0" fontId="0" fillId="13" borderId="9" xfId="0" applyFill="1" applyBorder="1"/>
    <xf numFmtId="0" fontId="0" fillId="13" borderId="6" xfId="0" applyFill="1" applyBorder="1"/>
    <xf numFmtId="0" fontId="0" fillId="13" borderId="10" xfId="0" applyFill="1" applyBorder="1"/>
    <xf numFmtId="0" fontId="0" fillId="13" borderId="11" xfId="0" applyFill="1" applyBorder="1"/>
    <xf numFmtId="0" fontId="0" fillId="13" borderId="5" xfId="0" applyFill="1" applyBorder="1"/>
    <xf numFmtId="0" fontId="0" fillId="13" borderId="13" xfId="0" applyFill="1" applyBorder="1"/>
    <xf numFmtId="0" fontId="0" fillId="13" borderId="4" xfId="0" applyFill="1" applyBorder="1"/>
    <xf numFmtId="0" fontId="0" fillId="7" borderId="1" xfId="0" applyFill="1" applyBorder="1"/>
    <xf numFmtId="3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14" borderId="18" xfId="0" applyFont="1" applyFill="1" applyBorder="1" applyAlignment="1">
      <alignment vertical="center"/>
    </xf>
    <xf numFmtId="0" fontId="0" fillId="14" borderId="20" xfId="0" applyFill="1" applyBorder="1"/>
    <xf numFmtId="9" fontId="0" fillId="14" borderId="21" xfId="0" applyNumberFormat="1" applyFill="1" applyBorder="1"/>
    <xf numFmtId="0" fontId="11" fillId="14" borderId="20" xfId="0" applyFont="1" applyFill="1" applyBorder="1" applyAlignment="1">
      <alignment vertical="center"/>
    </xf>
    <xf numFmtId="0" fontId="11" fillId="14" borderId="21" xfId="0" applyFont="1" applyFill="1" applyBorder="1" applyAlignment="1">
      <alignment vertical="center"/>
    </xf>
    <xf numFmtId="0" fontId="0" fillId="14" borderId="20" xfId="0" applyFill="1" applyBorder="1" applyAlignment="1">
      <alignment vertical="center"/>
    </xf>
    <xf numFmtId="0" fontId="11" fillId="14" borderId="20" xfId="0" applyFont="1" applyFill="1" applyBorder="1"/>
    <xf numFmtId="164" fontId="11" fillId="6" borderId="24" xfId="0" applyNumberFormat="1" applyFont="1" applyFill="1" applyBorder="1"/>
    <xf numFmtId="164" fontId="12" fillId="6" borderId="24" xfId="0" applyNumberFormat="1" applyFont="1" applyFill="1" applyBorder="1"/>
    <xf numFmtId="0" fontId="0" fillId="14" borderId="18" xfId="0" applyFill="1" applyBorder="1" applyAlignment="1">
      <alignment vertical="center"/>
    </xf>
    <xf numFmtId="9" fontId="0" fillId="14" borderId="19" xfId="0" applyNumberFormat="1" applyFill="1" applyBorder="1"/>
    <xf numFmtId="0" fontId="0" fillId="14" borderId="18" xfId="0" applyFill="1" applyBorder="1"/>
    <xf numFmtId="0" fontId="0" fillId="14" borderId="19" xfId="0" applyFill="1" applyBorder="1"/>
    <xf numFmtId="0" fontId="11" fillId="14" borderId="18" xfId="0" applyFont="1" applyFill="1" applyBorder="1"/>
    <xf numFmtId="0" fontId="11" fillId="14" borderId="19" xfId="0" applyFont="1" applyFill="1" applyBorder="1"/>
    <xf numFmtId="0" fontId="0" fillId="14" borderId="21" xfId="0" applyFill="1" applyBorder="1"/>
    <xf numFmtId="164" fontId="5" fillId="6" borderId="24" xfId="0" applyNumberFormat="1" applyFont="1" applyFill="1" applyBorder="1"/>
    <xf numFmtId="164" fontId="12" fillId="6" borderId="28" xfId="0" applyNumberFormat="1" applyFont="1" applyFill="1" applyBorder="1"/>
    <xf numFmtId="0" fontId="11" fillId="0" borderId="0" xfId="0" applyFont="1" applyAlignment="1">
      <alignment vertical="center"/>
    </xf>
    <xf numFmtId="3" fontId="0" fillId="0" borderId="1" xfId="0" applyNumberFormat="1" applyBorder="1" applyAlignment="1">
      <alignment horizontal="center"/>
    </xf>
    <xf numFmtId="0" fontId="0" fillId="0" borderId="9" xfId="0" applyBorder="1"/>
    <xf numFmtId="0" fontId="5" fillId="0" borderId="5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0" xfId="0" applyBorder="1"/>
    <xf numFmtId="0" fontId="0" fillId="0" borderId="21" xfId="0" applyBorder="1"/>
    <xf numFmtId="0" fontId="0" fillId="0" borderId="18" xfId="0" applyBorder="1"/>
    <xf numFmtId="0" fontId="0" fillId="17" borderId="20" xfId="0" applyFill="1" applyBorder="1"/>
    <xf numFmtId="0" fontId="0" fillId="17" borderId="18" xfId="0" applyFill="1" applyBorder="1"/>
    <xf numFmtId="0" fontId="0" fillId="17" borderId="30" xfId="0" applyFill="1" applyBorder="1"/>
    <xf numFmtId="0" fontId="0" fillId="17" borderId="14" xfId="0" applyFill="1" applyBorder="1"/>
    <xf numFmtId="0" fontId="0" fillId="17" borderId="15" xfId="0" applyFill="1" applyBorder="1"/>
    <xf numFmtId="0" fontId="0" fillId="17" borderId="31" xfId="0" applyFill="1" applyBorder="1"/>
    <xf numFmtId="0" fontId="0" fillId="17" borderId="19" xfId="0" applyFill="1" applyBorder="1"/>
    <xf numFmtId="0" fontId="0" fillId="17" borderId="21" xfId="0" applyFill="1" applyBorder="1"/>
    <xf numFmtId="0" fontId="0" fillId="16" borderId="7" xfId="0" applyFill="1" applyBorder="1"/>
    <xf numFmtId="0" fontId="0" fillId="16" borderId="10" xfId="0" applyFill="1" applyBorder="1"/>
    <xf numFmtId="0" fontId="0" fillId="16" borderId="6" xfId="0" applyFill="1" applyBorder="1"/>
    <xf numFmtId="0" fontId="0" fillId="16" borderId="0" xfId="0" applyFill="1" applyAlignment="1">
      <alignment horizontal="center"/>
    </xf>
    <xf numFmtId="0" fontId="5" fillId="16" borderId="0" xfId="0" applyFont="1" applyFill="1" applyAlignment="1">
      <alignment horizontal="center"/>
    </xf>
    <xf numFmtId="0" fontId="0" fillId="16" borderId="11" xfId="0" applyFill="1" applyBorder="1" applyAlignment="1">
      <alignment horizontal="center"/>
    </xf>
    <xf numFmtId="0" fontId="0" fillId="16" borderId="0" xfId="0" applyFill="1"/>
    <xf numFmtId="0" fontId="0" fillId="16" borderId="9" xfId="0" applyFill="1" applyBorder="1"/>
    <xf numFmtId="0" fontId="5" fillId="16" borderId="31" xfId="0" applyFont="1" applyFill="1" applyBorder="1" applyAlignment="1">
      <alignment horizontal="center"/>
    </xf>
    <xf numFmtId="0" fontId="0" fillId="0" borderId="11" xfId="0" applyBorder="1"/>
    <xf numFmtId="164" fontId="0" fillId="0" borderId="7" xfId="0" applyNumberFormat="1" applyBorder="1"/>
    <xf numFmtId="0" fontId="0" fillId="0" borderId="12" xfId="0" applyBorder="1"/>
    <xf numFmtId="164" fontId="5" fillId="5" borderId="29" xfId="0" applyNumberFormat="1" applyFont="1" applyFill="1" applyBorder="1"/>
    <xf numFmtId="0" fontId="5" fillId="0" borderId="9" xfId="0" applyFont="1" applyBorder="1"/>
    <xf numFmtId="164" fontId="0" fillId="0" borderId="7" xfId="1" applyNumberFormat="1" applyFont="1" applyBorder="1"/>
    <xf numFmtId="164" fontId="5" fillId="5" borderId="14" xfId="0" applyNumberFormat="1" applyFont="1" applyFill="1" applyBorder="1"/>
    <xf numFmtId="164" fontId="5" fillId="5" borderId="14" xfId="1" applyNumberFormat="1" applyFont="1" applyFill="1" applyBorder="1"/>
    <xf numFmtId="0" fontId="0" fillId="0" borderId="35" xfId="0" applyBorder="1"/>
    <xf numFmtId="0" fontId="0" fillId="0" borderId="24" xfId="0" applyBorder="1"/>
    <xf numFmtId="164" fontId="0" fillId="0" borderId="24" xfId="0" applyNumberFormat="1" applyBorder="1"/>
    <xf numFmtId="0" fontId="0" fillId="0" borderId="35" xfId="0" applyBorder="1" applyAlignment="1">
      <alignment vertical="center"/>
    </xf>
    <xf numFmtId="164" fontId="0" fillId="0" borderId="38" xfId="0" applyNumberFormat="1" applyBorder="1"/>
    <xf numFmtId="0" fontId="0" fillId="0" borderId="39" xfId="0" applyBorder="1"/>
    <xf numFmtId="164" fontId="0" fillId="0" borderId="25" xfId="0" applyNumberFormat="1" applyBorder="1"/>
    <xf numFmtId="0" fontId="0" fillId="0" borderId="37" xfId="0" applyBorder="1"/>
    <xf numFmtId="0" fontId="0" fillId="0" borderId="38" xfId="0" applyBorder="1" applyAlignment="1">
      <alignment horizontal="right"/>
    </xf>
    <xf numFmtId="164" fontId="0" fillId="0" borderId="10" xfId="0" applyNumberFormat="1" applyBorder="1"/>
    <xf numFmtId="0" fontId="0" fillId="0" borderId="40" xfId="0" applyBorder="1"/>
    <xf numFmtId="164" fontId="0" fillId="0" borderId="41" xfId="0" applyNumberFormat="1" applyBorder="1"/>
    <xf numFmtId="1" fontId="5" fillId="5" borderId="36" xfId="0" applyNumberFormat="1" applyFont="1" applyFill="1" applyBorder="1"/>
    <xf numFmtId="164" fontId="5" fillId="5" borderId="42" xfId="0" applyNumberFormat="1" applyFont="1" applyFill="1" applyBorder="1"/>
    <xf numFmtId="3" fontId="0" fillId="9" borderId="24" xfId="0" applyNumberFormat="1" applyFill="1" applyBorder="1"/>
    <xf numFmtId="164" fontId="5" fillId="6" borderId="29" xfId="0" applyNumberFormat="1" applyFont="1" applyFill="1" applyBorder="1"/>
    <xf numFmtId="164" fontId="5" fillId="20" borderId="29" xfId="0" applyNumberFormat="1" applyFont="1" applyFill="1" applyBorder="1"/>
    <xf numFmtId="164" fontId="5" fillId="6" borderId="29" xfId="1" applyNumberFormat="1" applyFont="1" applyFill="1" applyBorder="1"/>
    <xf numFmtId="0" fontId="0" fillId="7" borderId="1" xfId="0" applyFill="1" applyBorder="1" applyAlignment="1">
      <alignment horizontal="center"/>
    </xf>
    <xf numFmtId="3" fontId="5" fillId="6" borderId="32" xfId="0" applyNumberFormat="1" applyFont="1" applyFill="1" applyBorder="1"/>
    <xf numFmtId="3" fontId="5" fillId="6" borderId="33" xfId="0" applyNumberFormat="1" applyFont="1" applyFill="1" applyBorder="1"/>
    <xf numFmtId="3" fontId="5" fillId="6" borderId="34" xfId="0" applyNumberFormat="1" applyFont="1" applyFill="1" applyBorder="1"/>
    <xf numFmtId="3" fontId="5" fillId="5" borderId="1" xfId="0" applyNumberFormat="1" applyFont="1" applyFill="1" applyBorder="1"/>
    <xf numFmtId="0" fontId="5" fillId="5" borderId="1" xfId="0" applyFont="1" applyFill="1" applyBorder="1"/>
    <xf numFmtId="3" fontId="0" fillId="16" borderId="1" xfId="0" applyNumberFormat="1" applyFill="1" applyBorder="1"/>
    <xf numFmtId="0" fontId="0" fillId="13" borderId="1" xfId="0" applyFill="1" applyBorder="1" applyAlignment="1">
      <alignment horizontal="center"/>
    </xf>
    <xf numFmtId="0" fontId="0" fillId="13" borderId="1" xfId="0" applyFill="1" applyBorder="1"/>
    <xf numFmtId="0" fontId="0" fillId="21" borderId="1" xfId="0" applyFill="1" applyBorder="1"/>
    <xf numFmtId="0" fontId="0" fillId="3" borderId="1" xfId="0" applyFill="1" applyBorder="1"/>
    <xf numFmtId="0" fontId="0" fillId="22" borderId="1" xfId="0" applyFill="1" applyBorder="1"/>
    <xf numFmtId="0" fontId="0" fillId="0" borderId="7" xfId="0" applyBorder="1"/>
    <xf numFmtId="0" fontId="0" fillId="0" borderId="10" xfId="0" applyBorder="1"/>
    <xf numFmtId="0" fontId="5" fillId="0" borderId="0" xfId="0" applyFont="1"/>
    <xf numFmtId="164" fontId="5" fillId="5" borderId="36" xfId="0" applyNumberFormat="1" applyFont="1" applyFill="1" applyBorder="1"/>
    <xf numFmtId="0" fontId="0" fillId="0" borderId="45" xfId="0" applyBorder="1"/>
    <xf numFmtId="164" fontId="0" fillId="0" borderId="45" xfId="0" applyNumberFormat="1" applyBorder="1"/>
    <xf numFmtId="164" fontId="5" fillId="0" borderId="45" xfId="0" applyNumberFormat="1" applyFont="1" applyBorder="1"/>
    <xf numFmtId="0" fontId="5" fillId="0" borderId="45" xfId="0" applyFont="1" applyBorder="1"/>
    <xf numFmtId="0" fontId="0" fillId="5" borderId="1" xfId="0" applyFill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9" xfId="0" applyBorder="1"/>
    <xf numFmtId="2" fontId="0" fillId="5" borderId="1" xfId="0" applyNumberFormat="1" applyFill="1" applyBorder="1" applyAlignment="1">
      <alignment horizontal="center"/>
    </xf>
    <xf numFmtId="0" fontId="0" fillId="10" borderId="0" xfId="0" applyFill="1"/>
    <xf numFmtId="0" fontId="6" fillId="10" borderId="0" xfId="0" applyFont="1" applyFill="1" applyAlignment="1">
      <alignment horizontal="center"/>
    </xf>
    <xf numFmtId="0" fontId="0" fillId="8" borderId="7" xfId="0" applyFill="1" applyBorder="1"/>
    <xf numFmtId="0" fontId="0" fillId="8" borderId="9" xfId="0" applyFill="1" applyBorder="1"/>
    <xf numFmtId="0" fontId="0" fillId="8" borderId="6" xfId="0" applyFill="1" applyBorder="1"/>
    <xf numFmtId="0" fontId="0" fillId="8" borderId="10" xfId="0" applyFill="1" applyBorder="1"/>
    <xf numFmtId="0" fontId="0" fillId="8" borderId="11" xfId="0" applyFill="1" applyBorder="1"/>
    <xf numFmtId="0" fontId="0" fillId="8" borderId="5" xfId="0" applyFill="1" applyBorder="1"/>
    <xf numFmtId="0" fontId="9" fillId="8" borderId="13" xfId="0" applyFont="1" applyFill="1" applyBorder="1"/>
    <xf numFmtId="0" fontId="9" fillId="8" borderId="4" xfId="0" applyFont="1" applyFill="1" applyBorder="1"/>
    <xf numFmtId="164" fontId="5" fillId="5" borderId="1" xfId="0" applyNumberFormat="1" applyFont="1" applyFill="1" applyBorder="1"/>
    <xf numFmtId="164" fontId="0" fillId="5" borderId="1" xfId="0" applyNumberFormat="1" applyFill="1" applyBorder="1"/>
    <xf numFmtId="0" fontId="0" fillId="10" borderId="20" xfId="0" applyFill="1" applyBorder="1"/>
    <xf numFmtId="0" fontId="0" fillId="10" borderId="21" xfId="0" applyFill="1" applyBorder="1"/>
    <xf numFmtId="0" fontId="0" fillId="9" borderId="24" xfId="0" applyFill="1" applyBorder="1"/>
    <xf numFmtId="0" fontId="0" fillId="10" borderId="18" xfId="0" applyFill="1" applyBorder="1"/>
    <xf numFmtId="0" fontId="0" fillId="10" borderId="31" xfId="0" applyFill="1" applyBorder="1"/>
    <xf numFmtId="0" fontId="0" fillId="10" borderId="19" xfId="0" applyFill="1" applyBorder="1"/>
    <xf numFmtId="164" fontId="0" fillId="6" borderId="17" xfId="0" applyNumberFormat="1" applyFill="1" applyBorder="1"/>
    <xf numFmtId="164" fontId="0" fillId="6" borderId="24" xfId="0" applyNumberFormat="1" applyFill="1" applyBorder="1"/>
    <xf numFmtId="0" fontId="0" fillId="6" borderId="27" xfId="0" applyFill="1" applyBorder="1"/>
    <xf numFmtId="0" fontId="5" fillId="0" borderId="31" xfId="0" applyFont="1" applyBorder="1" applyAlignment="1">
      <alignment horizontal="center"/>
    </xf>
    <xf numFmtId="0" fontId="5" fillId="16" borderId="9" xfId="0" applyFont="1" applyFill="1" applyBorder="1" applyAlignment="1">
      <alignment horizontal="center"/>
    </xf>
    <xf numFmtId="0" fontId="5" fillId="16" borderId="13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5" borderId="1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5" borderId="30" xfId="0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0" fontId="0" fillId="5" borderId="20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5" borderId="21" xfId="0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0" fontId="0" fillId="5" borderId="31" xfId="0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0" fontId="5" fillId="0" borderId="44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/>
    </xf>
    <xf numFmtId="0" fontId="13" fillId="15" borderId="16" xfId="0" applyFont="1" applyFill="1" applyBorder="1" applyAlignment="1">
      <alignment horizontal="center"/>
    </xf>
    <xf numFmtId="0" fontId="13" fillId="15" borderId="17" xfId="0" applyFont="1" applyFill="1" applyBorder="1" applyAlignment="1">
      <alignment horizontal="center"/>
    </xf>
    <xf numFmtId="0" fontId="5" fillId="18" borderId="16" xfId="0" applyFont="1" applyFill="1" applyBorder="1" applyAlignment="1">
      <alignment horizontal="center" vertical="center"/>
    </xf>
    <xf numFmtId="0" fontId="5" fillId="18" borderId="35" xfId="0" applyFont="1" applyFill="1" applyBorder="1" applyAlignment="1">
      <alignment horizontal="center" vertical="center"/>
    </xf>
    <xf numFmtId="0" fontId="5" fillId="18" borderId="17" xfId="0" applyFont="1" applyFill="1" applyBorder="1" applyAlignment="1">
      <alignment horizontal="center" vertical="center"/>
    </xf>
    <xf numFmtId="0" fontId="5" fillId="18" borderId="24" xfId="0" applyFont="1" applyFill="1" applyBorder="1" applyAlignment="1">
      <alignment horizontal="center" vertical="center"/>
    </xf>
    <xf numFmtId="0" fontId="5" fillId="19" borderId="16" xfId="0" applyFont="1" applyFill="1" applyBorder="1" applyAlignment="1">
      <alignment horizontal="center" vertical="center"/>
    </xf>
    <xf numFmtId="0" fontId="5" fillId="19" borderId="35" xfId="0" applyFont="1" applyFill="1" applyBorder="1" applyAlignment="1">
      <alignment horizontal="center" vertical="center"/>
    </xf>
    <xf numFmtId="0" fontId="5" fillId="19" borderId="41" xfId="0" applyFont="1" applyFill="1" applyBorder="1" applyAlignment="1">
      <alignment horizontal="center" vertical="center"/>
    </xf>
    <xf numFmtId="0" fontId="5" fillId="19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2" fillId="0" borderId="10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0" fillId="4" borderId="2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164" fontId="5" fillId="20" borderId="36" xfId="0" applyNumberFormat="1" applyFont="1" applyFill="1" applyBorder="1" applyAlignment="1">
      <alignment horizontal="center"/>
    </xf>
    <xf numFmtId="0" fontId="5" fillId="20" borderId="43" xfId="0" applyFont="1" applyFill="1" applyBorder="1" applyAlignment="1">
      <alignment horizontal="center"/>
    </xf>
    <xf numFmtId="0" fontId="1" fillId="0" borderId="10" xfId="0" applyFont="1" applyBorder="1" applyAlignment="1">
      <alignment horizontal="center" wrapText="1"/>
    </xf>
    <xf numFmtId="0" fontId="0" fillId="0" borderId="7" xfId="0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4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10" borderId="0" xfId="0" applyFill="1" applyAlignment="1">
      <alignment horizontal="center"/>
    </xf>
    <xf numFmtId="0" fontId="0" fillId="10" borderId="21" xfId="0" applyFill="1" applyBorder="1" applyAlignment="1">
      <alignment horizontal="center"/>
    </xf>
    <xf numFmtId="0" fontId="14" fillId="6" borderId="16" xfId="0" applyFont="1" applyFill="1" applyBorder="1" applyAlignment="1">
      <alignment horizontal="center"/>
    </xf>
    <xf numFmtId="0" fontId="14" fillId="6" borderId="46" xfId="0" applyFont="1" applyFill="1" applyBorder="1" applyAlignment="1">
      <alignment horizontal="center"/>
    </xf>
    <xf numFmtId="0" fontId="14" fillId="6" borderId="17" xfId="0" applyFont="1" applyFill="1" applyBorder="1" applyAlignment="1">
      <alignment horizontal="center"/>
    </xf>
    <xf numFmtId="164" fontId="0" fillId="5" borderId="1" xfId="0" applyNumberFormat="1" applyFill="1" applyBorder="1" applyAlignment="1">
      <alignment horizontal="center"/>
    </xf>
    <xf numFmtId="0" fontId="0" fillId="7" borderId="14" xfId="0" applyFill="1" applyBorder="1" applyAlignment="1">
      <alignment horizontal="center"/>
    </xf>
    <xf numFmtId="0" fontId="0" fillId="7" borderId="47" xfId="0" applyFill="1" applyBorder="1" applyAlignment="1">
      <alignment horizontal="center"/>
    </xf>
    <xf numFmtId="0" fontId="0" fillId="7" borderId="20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7" borderId="18" xfId="0" applyFill="1" applyBorder="1" applyAlignment="1">
      <alignment horizontal="center"/>
    </xf>
    <xf numFmtId="0" fontId="0" fillId="7" borderId="48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15" fillId="7" borderId="10" xfId="0" applyFont="1" applyFill="1" applyBorder="1" applyAlignment="1">
      <alignment horizontal="center" vertical="center"/>
    </xf>
    <xf numFmtId="0" fontId="15" fillId="7" borderId="0" xfId="0" applyFont="1" applyFill="1" applyAlignment="1">
      <alignment horizontal="center" vertical="center"/>
    </xf>
    <xf numFmtId="0" fontId="15" fillId="7" borderId="11" xfId="0" applyFont="1" applyFill="1" applyBorder="1" applyAlignment="1">
      <alignment horizontal="center" vertical="center"/>
    </xf>
    <xf numFmtId="0" fontId="6" fillId="7" borderId="9" xfId="0" applyFont="1" applyFill="1" applyBorder="1" applyAlignment="1">
      <alignment horizontal="center" vertical="center"/>
    </xf>
    <xf numFmtId="0" fontId="0" fillId="7" borderId="7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12" borderId="7" xfId="0" applyFill="1" applyBorder="1" applyAlignment="1">
      <alignment horizontal="center"/>
    </xf>
    <xf numFmtId="0" fontId="0" fillId="12" borderId="6" xfId="0" applyFill="1" applyBorder="1" applyAlignment="1">
      <alignment horizontal="center"/>
    </xf>
    <xf numFmtId="164" fontId="5" fillId="6" borderId="26" xfId="0" applyNumberFormat="1" applyFont="1" applyFill="1" applyBorder="1" applyAlignment="1">
      <alignment horizontal="center"/>
    </xf>
    <xf numFmtId="0" fontId="5" fillId="6" borderId="27" xfId="0" applyFont="1" applyFill="1" applyBorder="1" applyAlignment="1">
      <alignment horizontal="center"/>
    </xf>
    <xf numFmtId="0" fontId="0" fillId="14" borderId="14" xfId="0" applyFill="1" applyBorder="1" applyAlignment="1">
      <alignment horizontal="center"/>
    </xf>
    <xf numFmtId="0" fontId="0" fillId="14" borderId="15" xfId="0" applyFill="1" applyBorder="1" applyAlignment="1">
      <alignment horizontal="center"/>
    </xf>
    <xf numFmtId="0" fontId="0" fillId="14" borderId="16" xfId="0" applyFill="1" applyBorder="1" applyAlignment="1">
      <alignment horizontal="center" vertical="center"/>
    </xf>
    <xf numFmtId="0" fontId="0" fillId="14" borderId="17" xfId="0" applyFill="1" applyBorder="1" applyAlignment="1">
      <alignment horizontal="center" vertical="center"/>
    </xf>
    <xf numFmtId="0" fontId="11" fillId="14" borderId="14" xfId="0" applyFont="1" applyFill="1" applyBorder="1" applyAlignment="1">
      <alignment horizontal="center"/>
    </xf>
    <xf numFmtId="0" fontId="11" fillId="14" borderId="15" xfId="0" applyFont="1" applyFill="1" applyBorder="1" applyAlignment="1">
      <alignment horizontal="center"/>
    </xf>
    <xf numFmtId="0" fontId="0" fillId="14" borderId="22" xfId="0" applyFill="1" applyBorder="1" applyAlignment="1">
      <alignment horizontal="center" vertical="center"/>
    </xf>
    <xf numFmtId="0" fontId="0" fillId="14" borderId="23" xfId="0" applyFill="1" applyBorder="1" applyAlignment="1">
      <alignment horizontal="center" vertical="center"/>
    </xf>
    <xf numFmtId="0" fontId="11" fillId="14" borderId="18" xfId="0" applyFont="1" applyFill="1" applyBorder="1" applyAlignment="1">
      <alignment horizontal="center" vertical="center"/>
    </xf>
    <xf numFmtId="0" fontId="11" fillId="14" borderId="19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&quot;$&quot;#,##0.00"/>
    </dxf>
    <dxf>
      <numFmt numFmtId="164" formatCode="&quot;$&quot;#,##0.00"/>
    </dxf>
    <dxf>
      <numFmt numFmtId="164" formatCode="&quot;$&quot;#,##0.00"/>
    </dxf>
    <dxf>
      <font>
        <b val="0"/>
      </font>
      <numFmt numFmtId="164" formatCode="&quot;$&quot;#,##0.0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164" formatCode="&quot;$&quot;#,##0.0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numFmt numFmtId="164" formatCode="&quot;$&quot;#,##0.00"/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164" formatCode="&quot;$&quot;#,##0.0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outline="0"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&quot;$&quot;#,##0.0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704850</xdr:colOff>
      <xdr:row>4</xdr:row>
      <xdr:rowOff>142875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7943850" y="103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5</xdr:col>
      <xdr:colOff>1190625</xdr:colOff>
      <xdr:row>3</xdr:row>
      <xdr:rowOff>19049</xdr:rowOff>
    </xdr:from>
    <xdr:to>
      <xdr:col>7</xdr:col>
      <xdr:colOff>95250</xdr:colOff>
      <xdr:row>7</xdr:row>
      <xdr:rowOff>200024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7153275" y="781049"/>
          <a:ext cx="1457325" cy="981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4000"/>
            <a:t>OR</a:t>
          </a:r>
        </a:p>
      </xdr:txBody>
    </xdr:sp>
    <xdr:clientData/>
  </xdr:twoCellAnchor>
  <xdr:twoCellAnchor>
    <xdr:from>
      <xdr:col>5</xdr:col>
      <xdr:colOff>409575</xdr:colOff>
      <xdr:row>4</xdr:row>
      <xdr:rowOff>76200</xdr:rowOff>
    </xdr:from>
    <xdr:to>
      <xdr:col>5</xdr:col>
      <xdr:colOff>1190625</xdr:colOff>
      <xdr:row>6</xdr:row>
      <xdr:rowOff>123825</xdr:rowOff>
    </xdr:to>
    <xdr:sp macro="" textlink="">
      <xdr:nvSpPr>
        <xdr:cNvPr id="9" name="Right Arrow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 rot="10800000">
          <a:off x="6372225" y="1038225"/>
          <a:ext cx="781050" cy="447675"/>
        </a:xfrm>
        <a:prstGeom prst="rightArrow">
          <a:avLst/>
        </a:prstGeom>
        <a:solidFill>
          <a:sysClr val="windowText" lastClr="000000"/>
        </a:solidFill>
        <a:ln w="12700" cap="flat" cmpd="sng" algn="ctr">
          <a:solidFill>
            <a:sysClr val="windowText" lastClr="000000">
              <a:shade val="50000"/>
            </a:sys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104775</xdr:colOff>
      <xdr:row>4</xdr:row>
      <xdr:rowOff>85725</xdr:rowOff>
    </xdr:from>
    <xdr:to>
      <xdr:col>7</xdr:col>
      <xdr:colOff>885825</xdr:colOff>
      <xdr:row>6</xdr:row>
      <xdr:rowOff>133350</xdr:rowOff>
    </xdr:to>
    <xdr:sp macro="" textlink="">
      <xdr:nvSpPr>
        <xdr:cNvPr id="10" name="Right Arrow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8620125" y="1047750"/>
          <a:ext cx="781050" cy="447675"/>
        </a:xfrm>
        <a:prstGeom prst="rightArrow">
          <a:avLst/>
        </a:prstGeom>
        <a:solidFill>
          <a:sysClr val="windowText" lastClr="000000"/>
        </a:solidFill>
        <a:ln w="12700" cap="flat" cmpd="sng" algn="ctr">
          <a:solidFill>
            <a:sysClr val="windowText" lastClr="000000">
              <a:shade val="50000"/>
            </a:sys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114300</xdr:colOff>
      <xdr:row>13</xdr:row>
      <xdr:rowOff>142875</xdr:rowOff>
    </xdr:from>
    <xdr:to>
      <xdr:col>18</xdr:col>
      <xdr:colOff>552450</xdr:colOff>
      <xdr:row>17</xdr:row>
      <xdr:rowOff>95250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11811000" y="2743200"/>
          <a:ext cx="1809750" cy="752475"/>
        </a:xfrm>
        <a:prstGeom prst="rect">
          <a:avLst/>
        </a:prstGeom>
        <a:solidFill>
          <a:schemeClr val="lt1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The more supply, the lower the price will be. </a:t>
          </a:r>
        </a:p>
        <a:p>
          <a:endParaRPr lang="en-US" sz="1100"/>
        </a:p>
      </xdr:txBody>
    </xdr:sp>
    <xdr:clientData/>
  </xdr:twoCellAnchor>
  <xdr:twoCellAnchor>
    <xdr:from>
      <xdr:col>16</xdr:col>
      <xdr:colOff>104775</xdr:colOff>
      <xdr:row>15</xdr:row>
      <xdr:rowOff>180975</xdr:rowOff>
    </xdr:from>
    <xdr:to>
      <xdr:col>18</xdr:col>
      <xdr:colOff>561975</xdr:colOff>
      <xdr:row>19</xdr:row>
      <xdr:rowOff>171450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/>
      </xdr:nvSpPr>
      <xdr:spPr>
        <a:xfrm>
          <a:off x="11801475" y="3181350"/>
          <a:ext cx="1828800" cy="790575"/>
        </a:xfrm>
        <a:prstGeom prst="rect">
          <a:avLst/>
        </a:prstGeom>
        <a:solidFill>
          <a:schemeClr val="lt1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The less supply, the higher the price will be.</a:t>
          </a:r>
        </a:p>
        <a:p>
          <a:endParaRPr lang="en-US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K6:L19" totalsRowShown="0" headerRowDxfId="35">
  <autoFilter ref="K6:L19" xr:uid="{00000000-0009-0000-0100-000001000000}"/>
  <tableColumns count="2">
    <tableColumn id="1" xr3:uid="{00000000-0010-0000-0000-000001000000}" name="Inputs" dataDxfId="34"/>
    <tableColumn id="2" xr3:uid="{00000000-0010-0000-0000-000002000000}" name="Total " dataDxfId="3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H11:I16" totalsRowShown="0" headerRowDxfId="32" headerRowBorderDxfId="31" tableBorderDxfId="30" totalsRowBorderDxfId="29">
  <autoFilter ref="H11:I16" xr:uid="{00000000-0009-0000-0100-000002000000}"/>
  <tableColumns count="2">
    <tableColumn id="1" xr3:uid="{00000000-0010-0000-0100-000001000000}" name="Fertilizer " dataDxfId="28"/>
    <tableColumn id="2" xr3:uid="{00000000-0010-0000-0100-000002000000}" name="Per acre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3" displayName="Table3" ref="H4:I9" totalsRowShown="0" headerRowBorderDxfId="27" tableBorderDxfId="26" totalsRowBorderDxfId="25">
  <autoFilter ref="H4:I9" xr:uid="{00000000-0009-0000-0100-000003000000}"/>
  <tableColumns count="2">
    <tableColumn id="1" xr3:uid="{00000000-0010-0000-0200-000001000000}" name="Material " dataDxfId="24"/>
    <tableColumn id="2" xr3:uid="{00000000-0010-0000-0200-000002000000}" name="Per acre" dataDxfId="23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4" displayName="Table4" ref="K23:L31" totalsRowShown="0" headerRowDxfId="22">
  <autoFilter ref="K23:L31" xr:uid="{00000000-0009-0000-0100-000004000000}"/>
  <tableColumns count="2">
    <tableColumn id="1" xr3:uid="{00000000-0010-0000-0300-000001000000}" name="Sales" dataDxfId="21"/>
    <tableColumn id="2" xr3:uid="{00000000-0010-0000-0300-000002000000}" name="Per Acre " dataDxfId="20"/>
  </tableColumns>
  <tableStyleInfo name="TableStyleLight14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4000000}" name="Table28" displayName="Table28" ref="B17:C21" totalsRowShown="0" headerRowDxfId="19" headerRowBorderDxfId="18" tableBorderDxfId="17" totalsRowBorderDxfId="16">
  <autoFilter ref="B17:C21" xr:uid="{00000000-0009-0000-0100-000007000000}"/>
  <tableColumns count="2">
    <tableColumn id="1" xr3:uid="{00000000-0010-0000-0400-000001000000}" name="Overhead " dataDxfId="15"/>
    <tableColumn id="2" xr3:uid="{00000000-0010-0000-0400-000002000000}" name="Costs" dataDxfId="14" dataCellStyle="Currency"/>
  </tableColumns>
  <tableStyleInfo name="TableStyleMedium3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5000000}" name="Table3710" displayName="Table3710" ref="B10:C15" totalsRowShown="0" headerRowBorderDxfId="13" tableBorderDxfId="12" totalsRowBorderDxfId="11">
  <autoFilter ref="B10:C15" xr:uid="{00000000-0009-0000-0100-000009000000}"/>
  <tableColumns count="2">
    <tableColumn id="1" xr3:uid="{00000000-0010-0000-0500-000001000000}" name="Growing " dataDxfId="10"/>
    <tableColumn id="2" xr3:uid="{00000000-0010-0000-0500-000002000000}" name="Costs" dataDxfId="9"/>
  </tableColumns>
  <tableStyleInfo name="TableStyleMedium3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6000000}" name="Table16" displayName="Table16" ref="B4:C8" totalsRowShown="0" tableBorderDxfId="8">
  <autoFilter ref="B4:C8" xr:uid="{00000000-0009-0000-0100-000010000000}"/>
  <tableColumns count="2">
    <tableColumn id="1" xr3:uid="{00000000-0010-0000-0600-000001000000}" name="Land Establishment"/>
    <tableColumn id="2" xr3:uid="{00000000-0010-0000-0600-000002000000}" name="Costs " dataDxfId="7"/>
  </tableColumns>
  <tableStyleInfo name="TableStyleMedium3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7000000}" name="Table14" displayName="Table14" ref="E6:F14" totalsRowShown="0" headerRowDxfId="6">
  <autoFilter ref="E6:F14" xr:uid="{00000000-0009-0000-0100-00000E000000}"/>
  <tableColumns count="2">
    <tableColumn id="1" xr3:uid="{00000000-0010-0000-0700-000001000000}" name="Inputs" dataDxfId="5"/>
    <tableColumn id="2" xr3:uid="{00000000-0010-0000-0700-000002000000}" name="Total " dataDxfId="4">
      <calculatedColumnFormula>C14</calculatedColumnFormula>
    </tableColumn>
  </tableColumns>
  <tableStyleInfo name="TableStyleMedium3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8000000}" name="Table5" displayName="Table5" ref="D3:E10" totalsRowShown="0">
  <autoFilter ref="D3:E10" xr:uid="{00000000-0009-0000-0100-000005000000}"/>
  <tableColumns count="2">
    <tableColumn id="1" xr3:uid="{00000000-0010-0000-0800-000001000000}" name="Variable Cost "/>
    <tableColumn id="2" xr3:uid="{00000000-0010-0000-0800-000002000000}" name="Per acre " dataDxfId="3"/>
  </tableColumns>
  <tableStyleInfo name="TableStyleMedium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9000000}" name="Table57" displayName="Table57" ref="I3:J10" totalsRowShown="0">
  <autoFilter ref="I3:J10" xr:uid="{00000000-0009-0000-0100-000006000000}"/>
  <tableColumns count="2">
    <tableColumn id="1" xr3:uid="{00000000-0010-0000-0900-000001000000}" name="Variable Cost "/>
    <tableColumn id="2" xr3:uid="{00000000-0010-0000-0900-000002000000}" name="Per acre " dataDxfId="2"/>
  </tableColumns>
  <tableStyleInfo name="TableStyleMedium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A000000}" name="Table8" displayName="Table8" ref="D16:E20" totalsRowShown="0">
  <autoFilter ref="D16:E20" xr:uid="{00000000-0009-0000-0100-000008000000}"/>
  <tableColumns count="2">
    <tableColumn id="1" xr3:uid="{00000000-0010-0000-0A00-000001000000}" name="Fixed Cost "/>
    <tableColumn id="2" xr3:uid="{00000000-0010-0000-0A00-000002000000}" name="Cost " dataDxfId="1" dataCellStyle="Currency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B000000}" name="Table812" displayName="Table812" ref="I16:J20" totalsRowShown="0">
  <autoFilter ref="I16:J20" xr:uid="{00000000-0009-0000-0100-00000B000000}"/>
  <tableColumns count="2">
    <tableColumn id="1" xr3:uid="{00000000-0010-0000-0B00-000001000000}" name="Fixed Cost "/>
    <tableColumn id="2" xr3:uid="{00000000-0010-0000-0B00-000002000000}" name="Cost " dataDxfId="0" dataCellStyle="Currency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12.xml"/><Relationship Id="rId5" Type="http://schemas.openxmlformats.org/officeDocument/2006/relationships/table" Target="../tables/table11.xml"/><Relationship Id="rId4" Type="http://schemas.openxmlformats.org/officeDocument/2006/relationships/table" Target="../tables/table10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M19"/>
  <sheetViews>
    <sheetView tabSelected="1" zoomScale="140" zoomScaleNormal="140" workbookViewId="0">
      <selection activeCell="J14" sqref="J14"/>
    </sheetView>
  </sheetViews>
  <sheetFormatPr baseColWidth="10" defaultColWidth="11" defaultRowHeight="16" x14ac:dyDescent="0.2"/>
  <cols>
    <col min="2" max="2" width="1.1640625" customWidth="1"/>
    <col min="3" max="3" width="16.1640625" customWidth="1"/>
    <col min="9" max="9" width="1.1640625" customWidth="1"/>
    <col min="11" max="11" width="14.1640625" bestFit="1" customWidth="1"/>
    <col min="12" max="12" width="13" bestFit="1" customWidth="1"/>
    <col min="13" max="13" width="17" customWidth="1"/>
    <col min="14" max="14" width="12.1640625" customWidth="1"/>
    <col min="15" max="15" width="11.83203125" customWidth="1"/>
  </cols>
  <sheetData>
    <row r="2" spans="2:12" ht="17" thickBot="1" x14ac:dyDescent="0.25"/>
    <row r="3" spans="2:12" ht="8" customHeight="1" x14ac:dyDescent="0.2">
      <c r="B3" s="93"/>
      <c r="C3" s="92"/>
      <c r="D3" s="92"/>
      <c r="E3" s="92"/>
      <c r="F3" s="92"/>
      <c r="G3" s="92"/>
      <c r="H3" s="92"/>
      <c r="I3" s="94"/>
    </row>
    <row r="4" spans="2:12" ht="17" thickBot="1" x14ac:dyDescent="0.25">
      <c r="B4" s="90"/>
      <c r="C4" s="98"/>
      <c r="D4" s="180" t="s">
        <v>148</v>
      </c>
      <c r="E4" s="180"/>
      <c r="F4" s="180"/>
      <c r="G4" s="180"/>
      <c r="H4" s="100"/>
      <c r="I4" s="97"/>
      <c r="K4" s="179" t="s">
        <v>165</v>
      </c>
      <c r="L4" s="179"/>
    </row>
    <row r="5" spans="2:12" x14ac:dyDescent="0.2">
      <c r="B5" s="90"/>
      <c r="C5" s="99"/>
      <c r="D5" s="101"/>
      <c r="E5" s="101"/>
      <c r="F5" s="102" t="s">
        <v>134</v>
      </c>
      <c r="G5" s="101"/>
      <c r="H5" s="103"/>
      <c r="I5" s="97"/>
      <c r="K5" s="154" t="s">
        <v>170</v>
      </c>
      <c r="L5" s="155" t="s">
        <v>168</v>
      </c>
    </row>
    <row r="6" spans="2:12" x14ac:dyDescent="0.2">
      <c r="B6" s="90"/>
      <c r="C6" s="99"/>
      <c r="D6" s="86">
        <v>1</v>
      </c>
      <c r="E6" s="86">
        <v>2</v>
      </c>
      <c r="F6" s="86">
        <v>3</v>
      </c>
      <c r="G6" s="86">
        <v>5</v>
      </c>
      <c r="H6" s="86">
        <v>6</v>
      </c>
      <c r="I6" s="97"/>
      <c r="K6" s="87" t="s">
        <v>172</v>
      </c>
      <c r="L6" s="88" t="s">
        <v>169</v>
      </c>
    </row>
    <row r="7" spans="2:12" x14ac:dyDescent="0.2">
      <c r="B7" s="90"/>
      <c r="C7" s="85" t="s">
        <v>150</v>
      </c>
      <c r="D7" s="83">
        <v>25000</v>
      </c>
      <c r="E7" s="83">
        <v>28000</v>
      </c>
      <c r="F7" s="83">
        <v>26000</v>
      </c>
      <c r="G7" s="83">
        <v>30000</v>
      </c>
      <c r="H7" s="83">
        <v>28000</v>
      </c>
      <c r="I7" s="97"/>
      <c r="K7" s="87" t="s">
        <v>171</v>
      </c>
      <c r="L7" s="88" t="s">
        <v>173</v>
      </c>
    </row>
    <row r="8" spans="2:12" x14ac:dyDescent="0.2">
      <c r="B8" s="90"/>
      <c r="C8" s="104"/>
      <c r="D8" s="105"/>
      <c r="E8" s="105"/>
      <c r="F8" s="104"/>
      <c r="G8" s="104"/>
      <c r="H8" s="104"/>
      <c r="I8" s="97"/>
      <c r="K8" s="87" t="s">
        <v>186</v>
      </c>
      <c r="L8" s="88" t="s">
        <v>187</v>
      </c>
    </row>
    <row r="9" spans="2:12" ht="17" thickBot="1" x14ac:dyDescent="0.25">
      <c r="B9" s="90"/>
      <c r="C9" s="181" t="s">
        <v>149</v>
      </c>
      <c r="D9" s="181"/>
      <c r="E9" s="181"/>
      <c r="F9" s="181"/>
      <c r="G9" s="106" t="s">
        <v>154</v>
      </c>
      <c r="H9" s="104"/>
      <c r="I9" s="97"/>
      <c r="K9" s="87" t="s">
        <v>174</v>
      </c>
      <c r="L9" s="88" t="s">
        <v>166</v>
      </c>
    </row>
    <row r="10" spans="2:12" ht="17" thickBot="1" x14ac:dyDescent="0.25">
      <c r="B10" s="90"/>
      <c r="C10" s="182" t="s">
        <v>153</v>
      </c>
      <c r="D10" s="182"/>
      <c r="E10" s="182"/>
      <c r="F10" s="183"/>
      <c r="G10" s="134"/>
      <c r="H10" s="104" t="s">
        <v>163</v>
      </c>
      <c r="I10" s="97"/>
      <c r="K10" s="89" t="s">
        <v>175</v>
      </c>
      <c r="L10" s="156" t="s">
        <v>167</v>
      </c>
    </row>
    <row r="11" spans="2:12" x14ac:dyDescent="0.2">
      <c r="B11" s="90"/>
      <c r="C11" s="182" t="s">
        <v>152</v>
      </c>
      <c r="D11" s="182"/>
      <c r="E11" s="182"/>
      <c r="F11" s="183"/>
      <c r="G11" s="135"/>
      <c r="H11" s="104" t="s">
        <v>163</v>
      </c>
      <c r="I11" s="97"/>
    </row>
    <row r="12" spans="2:12" ht="17" thickBot="1" x14ac:dyDescent="0.25">
      <c r="B12" s="90"/>
      <c r="C12" s="182" t="s">
        <v>151</v>
      </c>
      <c r="D12" s="182"/>
      <c r="E12" s="182"/>
      <c r="F12" s="183"/>
      <c r="G12" s="136"/>
      <c r="H12" s="104" t="s">
        <v>163</v>
      </c>
      <c r="I12" s="97"/>
    </row>
    <row r="13" spans="2:12" ht="8" customHeight="1" thickBot="1" x14ac:dyDescent="0.25">
      <c r="B13" s="91"/>
      <c r="C13" s="95"/>
      <c r="D13" s="95"/>
      <c r="E13" s="95"/>
      <c r="F13" s="95"/>
      <c r="G13" s="95"/>
      <c r="H13" s="95"/>
      <c r="I13" s="96"/>
    </row>
    <row r="19" spans="13:13" x14ac:dyDescent="0.2">
      <c r="M19" s="4"/>
    </row>
  </sheetData>
  <mergeCells count="6">
    <mergeCell ref="K4:L4"/>
    <mergeCell ref="D4:G4"/>
    <mergeCell ref="C9:F9"/>
    <mergeCell ref="C11:F11"/>
    <mergeCell ref="C12:F12"/>
    <mergeCell ref="C10:F10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W28"/>
  <sheetViews>
    <sheetView workbookViewId="0">
      <selection activeCell="V2" sqref="V2:W8"/>
    </sheetView>
  </sheetViews>
  <sheetFormatPr baseColWidth="10" defaultColWidth="8.83203125" defaultRowHeight="16" x14ac:dyDescent="0.2"/>
  <cols>
    <col min="8" max="8" width="11.83203125" customWidth="1"/>
    <col min="9" max="9" width="9" customWidth="1"/>
    <col min="11" max="11" width="9" customWidth="1"/>
    <col min="12" max="12" width="12.1640625" bestFit="1" customWidth="1"/>
    <col min="13" max="14" width="9" customWidth="1"/>
    <col min="22" max="22" width="13.83203125" bestFit="1" customWidth="1"/>
    <col min="23" max="23" width="12.33203125" bestFit="1" customWidth="1"/>
  </cols>
  <sheetData>
    <row r="2" spans="2:23" ht="17" thickBot="1" x14ac:dyDescent="0.25">
      <c r="K2" s="184" t="s">
        <v>79</v>
      </c>
      <c r="L2" s="184"/>
      <c r="V2" s="179" t="s">
        <v>165</v>
      </c>
      <c r="W2" s="179"/>
    </row>
    <row r="3" spans="2:23" x14ac:dyDescent="0.2">
      <c r="D3" s="185" t="s">
        <v>74</v>
      </c>
      <c r="E3" s="186"/>
      <c r="K3" s="140" t="s">
        <v>78</v>
      </c>
      <c r="L3" s="141" t="s">
        <v>77</v>
      </c>
      <c r="V3" s="154" t="s">
        <v>170</v>
      </c>
      <c r="W3" s="155" t="s">
        <v>168</v>
      </c>
    </row>
    <row r="4" spans="2:23" x14ac:dyDescent="0.2">
      <c r="D4" s="133" t="s">
        <v>75</v>
      </c>
      <c r="E4" s="133" t="s">
        <v>76</v>
      </c>
      <c r="K4" s="140">
        <v>1</v>
      </c>
      <c r="L4" s="142">
        <v>20</v>
      </c>
      <c r="V4" s="87" t="s">
        <v>172</v>
      </c>
      <c r="W4" s="88" t="s">
        <v>169</v>
      </c>
    </row>
    <row r="5" spans="2:23" x14ac:dyDescent="0.2">
      <c r="D5" s="133">
        <v>1</v>
      </c>
      <c r="E5" s="139">
        <v>28600</v>
      </c>
      <c r="K5" s="140">
        <v>2</v>
      </c>
      <c r="L5" s="142">
        <v>25</v>
      </c>
      <c r="V5" s="87" t="s">
        <v>171</v>
      </c>
      <c r="W5" s="88" t="s">
        <v>173</v>
      </c>
    </row>
    <row r="6" spans="2:23" x14ac:dyDescent="0.2">
      <c r="D6" s="133">
        <v>2</v>
      </c>
      <c r="E6" s="139">
        <v>30000</v>
      </c>
      <c r="K6" s="140">
        <v>3</v>
      </c>
      <c r="L6" s="142">
        <v>10</v>
      </c>
      <c r="R6" s="185" t="s">
        <v>80</v>
      </c>
      <c r="S6" s="186"/>
      <c r="V6" s="87" t="s">
        <v>186</v>
      </c>
      <c r="W6" s="88" t="s">
        <v>187</v>
      </c>
    </row>
    <row r="7" spans="2:23" x14ac:dyDescent="0.2">
      <c r="D7" s="133">
        <v>3</v>
      </c>
      <c r="E7" s="139">
        <v>25000</v>
      </c>
      <c r="K7" s="140">
        <v>4</v>
      </c>
      <c r="L7" s="142">
        <v>10</v>
      </c>
      <c r="R7" s="143" t="s">
        <v>85</v>
      </c>
      <c r="S7" s="144">
        <v>40</v>
      </c>
      <c r="V7" s="87" t="s">
        <v>174</v>
      </c>
      <c r="W7" s="88" t="s">
        <v>166</v>
      </c>
    </row>
    <row r="8" spans="2:23" ht="17" thickBot="1" x14ac:dyDescent="0.25">
      <c r="D8" s="133">
        <v>4</v>
      </c>
      <c r="E8" s="139">
        <v>20000</v>
      </c>
      <c r="K8" s="140">
        <v>5</v>
      </c>
      <c r="L8" s="142">
        <v>12</v>
      </c>
      <c r="R8" s="143" t="s">
        <v>81</v>
      </c>
      <c r="S8" s="144">
        <v>45</v>
      </c>
      <c r="V8" s="89" t="s">
        <v>175</v>
      </c>
      <c r="W8" s="156" t="s">
        <v>167</v>
      </c>
    </row>
    <row r="9" spans="2:23" x14ac:dyDescent="0.2">
      <c r="D9" s="133">
        <v>5</v>
      </c>
      <c r="E9" s="139">
        <v>26000</v>
      </c>
      <c r="K9" s="140">
        <v>6</v>
      </c>
      <c r="L9" s="142">
        <v>30</v>
      </c>
      <c r="R9" s="143" t="s">
        <v>86</v>
      </c>
      <c r="S9" s="144">
        <v>35</v>
      </c>
    </row>
    <row r="10" spans="2:23" x14ac:dyDescent="0.2">
      <c r="D10" s="133">
        <v>6</v>
      </c>
      <c r="E10" s="139">
        <v>30000</v>
      </c>
      <c r="K10" s="140">
        <v>7</v>
      </c>
      <c r="L10" s="142">
        <v>35</v>
      </c>
      <c r="R10" s="143" t="s">
        <v>84</v>
      </c>
      <c r="S10" s="144">
        <v>50</v>
      </c>
    </row>
    <row r="11" spans="2:23" x14ac:dyDescent="0.2">
      <c r="D11" s="133">
        <v>7</v>
      </c>
      <c r="E11" s="139">
        <v>35000</v>
      </c>
      <c r="K11" s="140">
        <v>8</v>
      </c>
      <c r="L11" s="142">
        <v>32</v>
      </c>
      <c r="R11" s="143" t="s">
        <v>82</v>
      </c>
      <c r="S11" s="144">
        <v>30</v>
      </c>
    </row>
    <row r="12" spans="2:23" x14ac:dyDescent="0.2">
      <c r="D12" s="133">
        <v>8</v>
      </c>
      <c r="E12" s="139">
        <v>30000</v>
      </c>
      <c r="K12" s="140">
        <v>9</v>
      </c>
      <c r="L12" s="142">
        <v>25</v>
      </c>
      <c r="R12" s="143" t="s">
        <v>83</v>
      </c>
      <c r="S12" s="144">
        <v>100</v>
      </c>
    </row>
    <row r="13" spans="2:23" x14ac:dyDescent="0.2">
      <c r="D13" s="61" t="s">
        <v>11</v>
      </c>
      <c r="E13" s="137"/>
      <c r="K13" s="140">
        <v>10</v>
      </c>
      <c r="L13" s="142">
        <v>15</v>
      </c>
      <c r="R13" s="143" t="s">
        <v>11</v>
      </c>
      <c r="S13" s="138"/>
    </row>
    <row r="14" spans="2:23" ht="17" thickBot="1" x14ac:dyDescent="0.25">
      <c r="K14" s="141" t="s">
        <v>11</v>
      </c>
      <c r="L14" s="138"/>
    </row>
    <row r="15" spans="2:23" x14ac:dyDescent="0.2">
      <c r="B15" s="187"/>
      <c r="C15" s="188"/>
      <c r="D15" s="188"/>
      <c r="E15" s="188"/>
      <c r="F15" s="188"/>
      <c r="G15" s="189"/>
      <c r="I15" s="187"/>
      <c r="J15" s="188"/>
      <c r="K15" s="188"/>
      <c r="L15" s="188"/>
      <c r="M15" s="188"/>
      <c r="N15" s="189"/>
      <c r="P15" s="187"/>
      <c r="Q15" s="188"/>
      <c r="R15" s="188"/>
      <c r="S15" s="188"/>
      <c r="T15" s="188"/>
      <c r="U15" s="189"/>
    </row>
    <row r="16" spans="2:23" x14ac:dyDescent="0.2">
      <c r="B16" s="190"/>
      <c r="C16" s="191"/>
      <c r="D16" s="191"/>
      <c r="E16" s="191"/>
      <c r="F16" s="191"/>
      <c r="G16" s="192"/>
      <c r="I16" s="190"/>
      <c r="J16" s="191"/>
      <c r="K16" s="191"/>
      <c r="L16" s="191"/>
      <c r="M16" s="191"/>
      <c r="N16" s="192"/>
      <c r="P16" s="190"/>
      <c r="Q16" s="191"/>
      <c r="R16" s="191"/>
      <c r="S16" s="191"/>
      <c r="T16" s="191"/>
      <c r="U16" s="192"/>
    </row>
    <row r="17" spans="2:21" x14ac:dyDescent="0.2">
      <c r="B17" s="190"/>
      <c r="C17" s="191"/>
      <c r="D17" s="191"/>
      <c r="E17" s="191"/>
      <c r="F17" s="191"/>
      <c r="G17" s="192"/>
      <c r="I17" s="190"/>
      <c r="J17" s="191"/>
      <c r="K17" s="191"/>
      <c r="L17" s="191"/>
      <c r="M17" s="191"/>
      <c r="N17" s="192"/>
      <c r="P17" s="190"/>
      <c r="Q17" s="191"/>
      <c r="R17" s="191"/>
      <c r="S17" s="191"/>
      <c r="T17" s="191"/>
      <c r="U17" s="192"/>
    </row>
    <row r="18" spans="2:21" x14ac:dyDescent="0.2">
      <c r="B18" s="190"/>
      <c r="C18" s="191"/>
      <c r="D18" s="191"/>
      <c r="E18" s="191"/>
      <c r="F18" s="191"/>
      <c r="G18" s="192"/>
      <c r="I18" s="190"/>
      <c r="J18" s="191"/>
      <c r="K18" s="191"/>
      <c r="L18" s="191"/>
      <c r="M18" s="191"/>
      <c r="N18" s="192"/>
      <c r="P18" s="190"/>
      <c r="Q18" s="191"/>
      <c r="R18" s="191"/>
      <c r="S18" s="191"/>
      <c r="T18" s="191"/>
      <c r="U18" s="192"/>
    </row>
    <row r="19" spans="2:21" x14ac:dyDescent="0.2">
      <c r="B19" s="190"/>
      <c r="C19" s="191"/>
      <c r="D19" s="191"/>
      <c r="E19" s="191"/>
      <c r="F19" s="191"/>
      <c r="G19" s="192"/>
      <c r="I19" s="190"/>
      <c r="J19" s="191"/>
      <c r="K19" s="191"/>
      <c r="L19" s="191"/>
      <c r="M19" s="191"/>
      <c r="N19" s="192"/>
      <c r="P19" s="190"/>
      <c r="Q19" s="191"/>
      <c r="R19" s="191"/>
      <c r="S19" s="191"/>
      <c r="T19" s="191"/>
      <c r="U19" s="192"/>
    </row>
    <row r="20" spans="2:21" x14ac:dyDescent="0.2">
      <c r="B20" s="190"/>
      <c r="C20" s="191"/>
      <c r="D20" s="191"/>
      <c r="E20" s="191"/>
      <c r="F20" s="191"/>
      <c r="G20" s="192"/>
      <c r="I20" s="190"/>
      <c r="J20" s="191"/>
      <c r="K20" s="191"/>
      <c r="L20" s="191"/>
      <c r="M20" s="191"/>
      <c r="N20" s="192"/>
      <c r="P20" s="190"/>
      <c r="Q20" s="191"/>
      <c r="R20" s="191"/>
      <c r="S20" s="191"/>
      <c r="T20" s="191"/>
      <c r="U20" s="192"/>
    </row>
    <row r="21" spans="2:21" x14ac:dyDescent="0.2">
      <c r="B21" s="190"/>
      <c r="C21" s="191"/>
      <c r="D21" s="191"/>
      <c r="E21" s="191"/>
      <c r="F21" s="191"/>
      <c r="G21" s="192"/>
      <c r="I21" s="190"/>
      <c r="J21" s="191"/>
      <c r="K21" s="191"/>
      <c r="L21" s="191"/>
      <c r="M21" s="191"/>
      <c r="N21" s="192"/>
      <c r="P21" s="190"/>
      <c r="Q21" s="191"/>
      <c r="R21" s="191"/>
      <c r="S21" s="191"/>
      <c r="T21" s="191"/>
      <c r="U21" s="192"/>
    </row>
    <row r="22" spans="2:21" x14ac:dyDescent="0.2">
      <c r="B22" s="190"/>
      <c r="C22" s="191"/>
      <c r="D22" s="191"/>
      <c r="E22" s="191"/>
      <c r="F22" s="191"/>
      <c r="G22" s="192"/>
      <c r="I22" s="190"/>
      <c r="J22" s="191"/>
      <c r="K22" s="191"/>
      <c r="L22" s="191"/>
      <c r="M22" s="191"/>
      <c r="N22" s="192"/>
      <c r="P22" s="190"/>
      <c r="Q22" s="191"/>
      <c r="R22" s="191"/>
      <c r="S22" s="191"/>
      <c r="T22" s="191"/>
      <c r="U22" s="192"/>
    </row>
    <row r="23" spans="2:21" x14ac:dyDescent="0.2">
      <c r="B23" s="190"/>
      <c r="C23" s="191"/>
      <c r="D23" s="191"/>
      <c r="E23" s="191"/>
      <c r="F23" s="191"/>
      <c r="G23" s="192"/>
      <c r="I23" s="190"/>
      <c r="J23" s="191"/>
      <c r="K23" s="191"/>
      <c r="L23" s="191"/>
      <c r="M23" s="191"/>
      <c r="N23" s="192"/>
      <c r="P23" s="190"/>
      <c r="Q23" s="191"/>
      <c r="R23" s="191"/>
      <c r="S23" s="191"/>
      <c r="T23" s="191"/>
      <c r="U23" s="192"/>
    </row>
    <row r="24" spans="2:21" x14ac:dyDescent="0.2">
      <c r="B24" s="190"/>
      <c r="C24" s="191"/>
      <c r="D24" s="191"/>
      <c r="E24" s="191"/>
      <c r="F24" s="191"/>
      <c r="G24" s="192"/>
      <c r="I24" s="190"/>
      <c r="J24" s="191"/>
      <c r="K24" s="191"/>
      <c r="L24" s="191"/>
      <c r="M24" s="191"/>
      <c r="N24" s="192"/>
      <c r="P24" s="190"/>
      <c r="Q24" s="191"/>
      <c r="R24" s="191"/>
      <c r="S24" s="191"/>
      <c r="T24" s="191"/>
      <c r="U24" s="192"/>
    </row>
    <row r="25" spans="2:21" x14ac:dyDescent="0.2">
      <c r="B25" s="190"/>
      <c r="C25" s="191"/>
      <c r="D25" s="191"/>
      <c r="E25" s="191"/>
      <c r="F25" s="191"/>
      <c r="G25" s="192"/>
      <c r="I25" s="190"/>
      <c r="J25" s="191"/>
      <c r="K25" s="191"/>
      <c r="L25" s="191"/>
      <c r="M25" s="191"/>
      <c r="N25" s="192"/>
      <c r="P25" s="190"/>
      <c r="Q25" s="191"/>
      <c r="R25" s="191"/>
      <c r="S25" s="191"/>
      <c r="T25" s="191"/>
      <c r="U25" s="192"/>
    </row>
    <row r="26" spans="2:21" x14ac:dyDescent="0.2">
      <c r="B26" s="190"/>
      <c r="C26" s="191"/>
      <c r="D26" s="191"/>
      <c r="E26" s="191"/>
      <c r="F26" s="191"/>
      <c r="G26" s="192"/>
      <c r="I26" s="190"/>
      <c r="J26" s="191"/>
      <c r="K26" s="191"/>
      <c r="L26" s="191"/>
      <c r="M26" s="191"/>
      <c r="N26" s="192"/>
      <c r="P26" s="190"/>
      <c r="Q26" s="191"/>
      <c r="R26" s="191"/>
      <c r="S26" s="191"/>
      <c r="T26" s="191"/>
      <c r="U26" s="192"/>
    </row>
    <row r="27" spans="2:21" x14ac:dyDescent="0.2">
      <c r="B27" s="190"/>
      <c r="C27" s="191"/>
      <c r="D27" s="191"/>
      <c r="E27" s="191"/>
      <c r="F27" s="191"/>
      <c r="G27" s="192"/>
      <c r="I27" s="190"/>
      <c r="J27" s="191"/>
      <c r="K27" s="191"/>
      <c r="L27" s="191"/>
      <c r="M27" s="191"/>
      <c r="N27" s="192"/>
      <c r="P27" s="190"/>
      <c r="Q27" s="191"/>
      <c r="R27" s="191"/>
      <c r="S27" s="191"/>
      <c r="T27" s="191"/>
      <c r="U27" s="192"/>
    </row>
    <row r="28" spans="2:21" ht="17" thickBot="1" x14ac:dyDescent="0.25">
      <c r="B28" s="193"/>
      <c r="C28" s="194"/>
      <c r="D28" s="194"/>
      <c r="E28" s="194"/>
      <c r="F28" s="194"/>
      <c r="G28" s="195"/>
      <c r="I28" s="193"/>
      <c r="J28" s="194"/>
      <c r="K28" s="194"/>
      <c r="L28" s="194"/>
      <c r="M28" s="194"/>
      <c r="N28" s="195"/>
      <c r="P28" s="193"/>
      <c r="Q28" s="194"/>
      <c r="R28" s="194"/>
      <c r="S28" s="194"/>
      <c r="T28" s="194"/>
      <c r="U28" s="195"/>
    </row>
  </sheetData>
  <mergeCells count="7">
    <mergeCell ref="V2:W2"/>
    <mergeCell ref="K2:L2"/>
    <mergeCell ref="D3:E3"/>
    <mergeCell ref="B15:G28"/>
    <mergeCell ref="I15:N28"/>
    <mergeCell ref="P15:U28"/>
    <mergeCell ref="R6:S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2:P82"/>
  <sheetViews>
    <sheetView zoomScaleNormal="100" workbookViewId="0">
      <selection activeCell="O14" sqref="O14"/>
    </sheetView>
  </sheetViews>
  <sheetFormatPr baseColWidth="10" defaultColWidth="12.6640625" defaultRowHeight="16" x14ac:dyDescent="0.2"/>
  <cols>
    <col min="1" max="1" width="2.6640625" customWidth="1"/>
    <col min="2" max="2" width="19.1640625" bestFit="1" customWidth="1"/>
    <col min="3" max="3" width="11.1640625" customWidth="1"/>
    <col min="4" max="4" width="7.6640625" customWidth="1"/>
    <col min="5" max="5" width="25.33203125" bestFit="1" customWidth="1"/>
    <col min="7" max="7" width="2.6640625" customWidth="1"/>
    <col min="8" max="8" width="20.33203125" customWidth="1"/>
    <col min="10" max="10" width="7.6640625" customWidth="1"/>
    <col min="11" max="11" width="20.83203125" bestFit="1" customWidth="1"/>
    <col min="13" max="13" width="2.6640625" customWidth="1"/>
    <col min="15" max="15" width="13.83203125" bestFit="1" customWidth="1"/>
  </cols>
  <sheetData>
    <row r="2" spans="1:16" ht="17" thickBot="1" x14ac:dyDescent="0.25">
      <c r="A2" s="145"/>
      <c r="B2" s="196" t="s">
        <v>156</v>
      </c>
      <c r="C2" s="196"/>
      <c r="D2" s="196"/>
      <c r="E2" s="196"/>
      <c r="F2" s="196"/>
      <c r="G2" s="84"/>
      <c r="H2" s="197" t="s">
        <v>161</v>
      </c>
      <c r="I2" s="197"/>
      <c r="J2" s="197"/>
      <c r="K2" s="197"/>
      <c r="L2" s="197"/>
      <c r="M2" s="11"/>
      <c r="O2" s="179" t="s">
        <v>165</v>
      </c>
      <c r="P2" s="179"/>
    </row>
    <row r="3" spans="1:16" ht="18" thickTop="1" thickBot="1" x14ac:dyDescent="0.25">
      <c r="A3" s="146"/>
      <c r="G3" s="149"/>
      <c r="M3" s="107"/>
      <c r="O3" s="154" t="s">
        <v>170</v>
      </c>
      <c r="P3" s="155" t="s">
        <v>168</v>
      </c>
    </row>
    <row r="4" spans="1:16" ht="17" thickBot="1" x14ac:dyDescent="0.25">
      <c r="A4" s="146"/>
      <c r="B4" s="9" t="s">
        <v>157</v>
      </c>
      <c r="C4" s="10" t="s">
        <v>36</v>
      </c>
      <c r="E4" s="204" t="s">
        <v>48</v>
      </c>
      <c r="F4" s="206" t="s">
        <v>6</v>
      </c>
      <c r="G4" s="149"/>
      <c r="H4" s="107" t="s">
        <v>14</v>
      </c>
      <c r="I4" s="124" t="s">
        <v>22</v>
      </c>
      <c r="K4" s="200" t="s">
        <v>8</v>
      </c>
      <c r="L4" s="202" t="s">
        <v>6</v>
      </c>
      <c r="M4" s="107"/>
      <c r="O4" s="87" t="s">
        <v>172</v>
      </c>
      <c r="P4" s="88" t="s">
        <v>169</v>
      </c>
    </row>
    <row r="5" spans="1:16" x14ac:dyDescent="0.2">
      <c r="A5" s="146"/>
      <c r="B5" s="7" t="s">
        <v>33</v>
      </c>
      <c r="C5" s="8">
        <v>30</v>
      </c>
      <c r="E5" s="205"/>
      <c r="F5" s="207"/>
      <c r="G5" s="149"/>
      <c r="H5" s="125" t="s">
        <v>19</v>
      </c>
      <c r="I5" s="126">
        <v>240</v>
      </c>
      <c r="K5" s="201"/>
      <c r="L5" s="203"/>
      <c r="M5" s="107"/>
      <c r="O5" s="87" t="s">
        <v>171</v>
      </c>
      <c r="P5" s="88" t="s">
        <v>173</v>
      </c>
    </row>
    <row r="6" spans="1:16" ht="17" thickBot="1" x14ac:dyDescent="0.25">
      <c r="A6" s="146"/>
      <c r="B6" s="7" t="s">
        <v>34</v>
      </c>
      <c r="C6" s="8">
        <v>275</v>
      </c>
      <c r="E6" s="87" t="s">
        <v>27</v>
      </c>
      <c r="F6" s="147" t="s">
        <v>11</v>
      </c>
      <c r="G6" s="149"/>
      <c r="H6" s="7" t="s">
        <v>20</v>
      </c>
      <c r="I6" s="8">
        <v>320</v>
      </c>
      <c r="K6" s="115" t="s">
        <v>27</v>
      </c>
      <c r="L6" s="116" t="s">
        <v>11</v>
      </c>
      <c r="M6" s="107"/>
      <c r="O6" s="87" t="s">
        <v>186</v>
      </c>
      <c r="P6" s="88" t="s">
        <v>187</v>
      </c>
    </row>
    <row r="7" spans="1:16" ht="17" thickBot="1" x14ac:dyDescent="0.25">
      <c r="A7" s="146"/>
      <c r="B7" s="7" t="s">
        <v>35</v>
      </c>
      <c r="C7" s="108">
        <v>55</v>
      </c>
      <c r="E7" s="87" t="s">
        <v>49</v>
      </c>
      <c r="F7" s="148"/>
      <c r="G7" s="150"/>
      <c r="H7" s="7" t="s">
        <v>30</v>
      </c>
      <c r="I7" s="8">
        <v>400</v>
      </c>
      <c r="K7" s="115" t="s">
        <v>12</v>
      </c>
      <c r="L7" s="117">
        <v>150</v>
      </c>
      <c r="M7" s="107"/>
      <c r="O7" s="87" t="s">
        <v>174</v>
      </c>
      <c r="P7" s="88" t="s">
        <v>166</v>
      </c>
    </row>
    <row r="8" spans="1:16" ht="17" thickBot="1" x14ac:dyDescent="0.25">
      <c r="A8" s="146"/>
      <c r="B8" s="111" t="s">
        <v>11</v>
      </c>
      <c r="C8" s="113"/>
      <c r="E8" s="87" t="s">
        <v>37</v>
      </c>
      <c r="F8" s="148"/>
      <c r="G8" s="150"/>
      <c r="H8" s="7" t="s">
        <v>21</v>
      </c>
      <c r="I8" s="108">
        <v>50</v>
      </c>
      <c r="K8" s="115" t="s">
        <v>0</v>
      </c>
      <c r="L8" s="117">
        <v>625</v>
      </c>
      <c r="M8" s="107"/>
      <c r="O8" s="89" t="s">
        <v>175</v>
      </c>
      <c r="P8" s="156" t="s">
        <v>167</v>
      </c>
    </row>
    <row r="9" spans="1:16" ht="17" thickBot="1" x14ac:dyDescent="0.25">
      <c r="A9" s="146"/>
      <c r="E9" s="87" t="s">
        <v>38</v>
      </c>
      <c r="F9" s="148"/>
      <c r="G9" s="150"/>
      <c r="H9" s="84" t="s">
        <v>10</v>
      </c>
      <c r="I9" s="113"/>
      <c r="K9" s="115" t="s">
        <v>13</v>
      </c>
      <c r="L9" s="117">
        <v>2000</v>
      </c>
      <c r="M9" s="107"/>
    </row>
    <row r="10" spans="1:16" ht="17" thickBot="1" x14ac:dyDescent="0.25">
      <c r="A10" s="146"/>
      <c r="B10" s="9" t="s">
        <v>37</v>
      </c>
      <c r="C10" s="12" t="s">
        <v>40</v>
      </c>
      <c r="E10" s="87"/>
      <c r="F10" s="3" t="str">
        <f t="shared" ref="F10" si="0">C17</f>
        <v>Costs</v>
      </c>
      <c r="G10" s="150"/>
      <c r="K10" s="118" t="s">
        <v>5</v>
      </c>
      <c r="L10" s="119">
        <v>220</v>
      </c>
      <c r="M10" s="107"/>
    </row>
    <row r="11" spans="1:16" ht="17" thickBot="1" x14ac:dyDescent="0.25">
      <c r="A11" s="146"/>
      <c r="B11" s="7" t="s">
        <v>44</v>
      </c>
      <c r="C11" s="8">
        <v>28</v>
      </c>
      <c r="E11" s="87" t="s">
        <v>39</v>
      </c>
      <c r="F11" s="148"/>
      <c r="G11" s="150"/>
      <c r="H11" s="9" t="s">
        <v>1</v>
      </c>
      <c r="I11" s="10" t="s">
        <v>22</v>
      </c>
      <c r="K11" s="120" t="s">
        <v>14</v>
      </c>
      <c r="L11" s="110"/>
      <c r="M11" s="107"/>
    </row>
    <row r="12" spans="1:16" ht="17" thickBot="1" x14ac:dyDescent="0.25">
      <c r="A12" s="146"/>
      <c r="B12" s="7" t="s">
        <v>45</v>
      </c>
      <c r="C12" s="8">
        <v>150</v>
      </c>
      <c r="E12" s="87" t="s">
        <v>158</v>
      </c>
      <c r="F12" s="148"/>
      <c r="G12" s="151"/>
      <c r="H12" s="7" t="s">
        <v>28</v>
      </c>
      <c r="I12" s="6">
        <v>500</v>
      </c>
      <c r="K12" s="115" t="s">
        <v>15</v>
      </c>
      <c r="L12" s="121">
        <v>150</v>
      </c>
      <c r="M12" s="107"/>
    </row>
    <row r="13" spans="1:16" ht="17" thickBot="1" x14ac:dyDescent="0.25">
      <c r="A13" s="146"/>
      <c r="B13" s="7" t="s">
        <v>46</v>
      </c>
      <c r="C13" s="8">
        <v>16</v>
      </c>
      <c r="E13" s="87"/>
      <c r="F13" s="1"/>
      <c r="G13" s="149"/>
      <c r="H13" s="7" t="s">
        <v>29</v>
      </c>
      <c r="I13" s="6">
        <v>50</v>
      </c>
      <c r="K13" s="115" t="s">
        <v>3</v>
      </c>
      <c r="L13" s="119">
        <v>170</v>
      </c>
      <c r="M13" s="107"/>
    </row>
    <row r="14" spans="1:16" ht="17" thickBot="1" x14ac:dyDescent="0.25">
      <c r="A14" s="146"/>
      <c r="B14" s="7" t="s">
        <v>47</v>
      </c>
      <c r="C14" s="108">
        <v>10</v>
      </c>
      <c r="E14" s="89" t="s">
        <v>159</v>
      </c>
      <c r="F14" s="148"/>
      <c r="G14" s="149"/>
      <c r="H14" s="7" t="s">
        <v>23</v>
      </c>
      <c r="I14" s="108">
        <v>10.88</v>
      </c>
      <c r="K14" s="120" t="s">
        <v>1</v>
      </c>
      <c r="L14" s="110"/>
      <c r="M14" s="107"/>
    </row>
    <row r="15" spans="1:16" ht="17" thickBot="1" x14ac:dyDescent="0.25">
      <c r="A15" s="146"/>
      <c r="B15" s="111" t="s">
        <v>11</v>
      </c>
      <c r="C15" s="113"/>
      <c r="G15" s="149"/>
      <c r="H15" s="109" t="s">
        <v>9</v>
      </c>
      <c r="I15" s="127"/>
      <c r="K15" s="115" t="s">
        <v>2</v>
      </c>
      <c r="L15" s="121">
        <v>2700</v>
      </c>
      <c r="M15" s="107"/>
    </row>
    <row r="16" spans="1:16" x14ac:dyDescent="0.2">
      <c r="A16" s="146"/>
      <c r="G16" s="149"/>
      <c r="H16" s="84" t="s">
        <v>160</v>
      </c>
      <c r="I16" s="113"/>
      <c r="K16" s="115" t="s">
        <v>16</v>
      </c>
      <c r="L16" s="117">
        <v>450</v>
      </c>
      <c r="M16" s="107"/>
    </row>
    <row r="17" spans="1:13" x14ac:dyDescent="0.2">
      <c r="A17" s="146"/>
      <c r="B17" s="9" t="s">
        <v>39</v>
      </c>
      <c r="C17" s="10" t="s">
        <v>40</v>
      </c>
      <c r="G17" s="150"/>
      <c r="K17" s="115" t="s">
        <v>17</v>
      </c>
      <c r="L17" s="117">
        <v>1500</v>
      </c>
      <c r="M17" s="107"/>
    </row>
    <row r="18" spans="1:13" ht="17" thickBot="1" x14ac:dyDescent="0.25">
      <c r="A18" s="146"/>
      <c r="B18" s="9" t="s">
        <v>42</v>
      </c>
      <c r="C18" s="13">
        <v>75</v>
      </c>
      <c r="G18" s="152"/>
      <c r="K18" s="115" t="s">
        <v>18</v>
      </c>
      <c r="L18" s="119">
        <v>2500</v>
      </c>
      <c r="M18" s="107"/>
    </row>
    <row r="19" spans="1:13" ht="17" thickBot="1" x14ac:dyDescent="0.25">
      <c r="A19" s="146"/>
      <c r="B19" s="7" t="s">
        <v>41</v>
      </c>
      <c r="C19" s="13">
        <v>60</v>
      </c>
      <c r="G19" s="151"/>
      <c r="K19" s="122" t="s">
        <v>24</v>
      </c>
      <c r="L19" s="110"/>
      <c r="M19" s="107"/>
    </row>
    <row r="20" spans="1:13" ht="17" thickBot="1" x14ac:dyDescent="0.25">
      <c r="A20" s="146"/>
      <c r="B20" s="7" t="s">
        <v>43</v>
      </c>
      <c r="C20" s="112">
        <v>30</v>
      </c>
      <c r="G20" s="149"/>
      <c r="M20" s="107"/>
    </row>
    <row r="21" spans="1:13" ht="17" thickBot="1" x14ac:dyDescent="0.25">
      <c r="A21" s="146"/>
      <c r="B21" s="111" t="s">
        <v>11</v>
      </c>
      <c r="C21" s="114"/>
      <c r="G21" s="149"/>
      <c r="M21" s="107"/>
    </row>
    <row r="22" spans="1:13" x14ac:dyDescent="0.2">
      <c r="A22" s="146"/>
      <c r="G22" s="149"/>
      <c r="K22" s="198" t="s">
        <v>155</v>
      </c>
      <c r="L22" s="199"/>
      <c r="M22" s="107"/>
    </row>
    <row r="23" spans="1:13" x14ac:dyDescent="0.2">
      <c r="A23" s="146"/>
      <c r="G23" s="149"/>
      <c r="K23" s="115" t="s">
        <v>25</v>
      </c>
      <c r="L23" s="117" t="s">
        <v>6</v>
      </c>
      <c r="M23" s="107"/>
    </row>
    <row r="24" spans="1:13" x14ac:dyDescent="0.2">
      <c r="A24" s="146"/>
      <c r="G24" s="149"/>
      <c r="K24" s="115" t="s">
        <v>7</v>
      </c>
      <c r="L24" s="117">
        <v>11</v>
      </c>
      <c r="M24" s="107"/>
    </row>
    <row r="25" spans="1:13" ht="17" thickBot="1" x14ac:dyDescent="0.25">
      <c r="A25" s="146"/>
      <c r="G25" s="149"/>
      <c r="K25" s="115" t="s">
        <v>31</v>
      </c>
      <c r="L25" s="123">
        <v>25</v>
      </c>
      <c r="M25" s="107"/>
    </row>
    <row r="26" spans="1:13" ht="17" thickBot="1" x14ac:dyDescent="0.25">
      <c r="A26" s="146"/>
      <c r="G26" s="149"/>
      <c r="K26" s="120" t="s">
        <v>32</v>
      </c>
      <c r="L26" s="110"/>
      <c r="M26" s="107"/>
    </row>
    <row r="27" spans="1:13" x14ac:dyDescent="0.2">
      <c r="A27" s="146"/>
      <c r="G27" s="149"/>
      <c r="K27" s="120"/>
      <c r="L27" s="88"/>
      <c r="M27" s="107"/>
    </row>
    <row r="28" spans="1:13" x14ac:dyDescent="0.2">
      <c r="A28" s="146"/>
      <c r="G28" s="149"/>
      <c r="K28" s="120" t="s">
        <v>162</v>
      </c>
      <c r="L28" s="129">
        <v>1800</v>
      </c>
      <c r="M28" s="107"/>
    </row>
    <row r="29" spans="1:13" ht="17" thickBot="1" x14ac:dyDescent="0.25">
      <c r="A29" s="146"/>
      <c r="G29" s="149"/>
      <c r="K29" s="120" t="s">
        <v>26</v>
      </c>
      <c r="L29" s="128"/>
      <c r="M29" s="107"/>
    </row>
    <row r="30" spans="1:13" ht="17" thickBot="1" x14ac:dyDescent="0.25">
      <c r="A30" s="146"/>
      <c r="G30" s="149"/>
      <c r="K30" s="120"/>
      <c r="L30" s="88"/>
      <c r="M30" s="107"/>
    </row>
    <row r="31" spans="1:13" ht="17" thickBot="1" x14ac:dyDescent="0.25">
      <c r="A31" s="146"/>
      <c r="G31" s="149"/>
      <c r="K31" s="122" t="s">
        <v>4</v>
      </c>
      <c r="L31" s="110"/>
      <c r="M31" s="107"/>
    </row>
    <row r="32" spans="1:13" x14ac:dyDescent="0.2">
      <c r="A32" s="146"/>
      <c r="G32" s="149"/>
      <c r="I32" s="1"/>
      <c r="M32" s="107"/>
    </row>
    <row r="33" spans="1:13" x14ac:dyDescent="0.2">
      <c r="A33" s="146"/>
      <c r="G33" s="149"/>
      <c r="I33" s="1"/>
      <c r="M33" s="107"/>
    </row>
    <row r="34" spans="1:13" x14ac:dyDescent="0.2">
      <c r="A34" s="146"/>
      <c r="G34" s="149"/>
      <c r="I34" s="1"/>
      <c r="M34" s="107"/>
    </row>
    <row r="35" spans="1:13" x14ac:dyDescent="0.2">
      <c r="I35" s="3"/>
    </row>
    <row r="38" spans="1:13" x14ac:dyDescent="0.2">
      <c r="I38" s="1"/>
    </row>
    <row r="39" spans="1:13" x14ac:dyDescent="0.2">
      <c r="I39" s="1"/>
    </row>
    <row r="40" spans="1:13" x14ac:dyDescent="0.2">
      <c r="I40" s="1"/>
    </row>
    <row r="41" spans="1:13" x14ac:dyDescent="0.2">
      <c r="H41" s="19"/>
      <c r="I41" s="1"/>
    </row>
    <row r="42" spans="1:13" x14ac:dyDescent="0.2">
      <c r="I42" s="3"/>
    </row>
    <row r="43" spans="1:13" x14ac:dyDescent="0.2">
      <c r="I43" s="1"/>
    </row>
    <row r="44" spans="1:13" x14ac:dyDescent="0.2">
      <c r="I44" s="1"/>
    </row>
    <row r="45" spans="1:13" x14ac:dyDescent="0.2">
      <c r="C45" s="1"/>
      <c r="I45" s="3"/>
    </row>
    <row r="46" spans="1:13" x14ac:dyDescent="0.2">
      <c r="C46" s="2"/>
      <c r="I46" s="1"/>
    </row>
    <row r="47" spans="1:13" x14ac:dyDescent="0.2">
      <c r="C47" s="14"/>
      <c r="I47" s="1"/>
    </row>
    <row r="48" spans="1:13" x14ac:dyDescent="0.2">
      <c r="C48" s="2"/>
      <c r="I48" s="1"/>
    </row>
    <row r="49" spans="3:9" x14ac:dyDescent="0.2">
      <c r="I49" s="1"/>
    </row>
    <row r="50" spans="3:9" x14ac:dyDescent="0.2">
      <c r="C50" s="4"/>
      <c r="I50" s="3"/>
    </row>
    <row r="51" spans="3:9" x14ac:dyDescent="0.2">
      <c r="C51" s="3"/>
    </row>
    <row r="53" spans="3:9" x14ac:dyDescent="0.2">
      <c r="C53" s="3"/>
    </row>
    <row r="69" spans="11:12" x14ac:dyDescent="0.2">
      <c r="L69" s="16"/>
    </row>
    <row r="70" spans="11:12" x14ac:dyDescent="0.2">
      <c r="L70" s="16"/>
    </row>
    <row r="71" spans="11:12" x14ac:dyDescent="0.2">
      <c r="L71" s="14"/>
    </row>
    <row r="75" spans="11:12" x14ac:dyDescent="0.2">
      <c r="K75" s="17"/>
      <c r="L75" s="15"/>
    </row>
    <row r="76" spans="11:12" x14ac:dyDescent="0.2">
      <c r="K76" s="17"/>
      <c r="L76" s="15"/>
    </row>
    <row r="77" spans="11:12" x14ac:dyDescent="0.2">
      <c r="K77" s="17"/>
      <c r="L77" s="15"/>
    </row>
    <row r="80" spans="11:12" x14ac:dyDescent="0.2">
      <c r="K80" s="17"/>
      <c r="L80" s="15"/>
    </row>
    <row r="81" spans="11:12" x14ac:dyDescent="0.2">
      <c r="K81" s="17"/>
      <c r="L81" s="15"/>
    </row>
    <row r="82" spans="11:12" x14ac:dyDescent="0.2">
      <c r="K82" s="17"/>
      <c r="L82" s="15"/>
    </row>
  </sheetData>
  <mergeCells count="8">
    <mergeCell ref="O2:P2"/>
    <mergeCell ref="B2:F2"/>
    <mergeCell ref="H2:L2"/>
    <mergeCell ref="K22:L22"/>
    <mergeCell ref="K4:K5"/>
    <mergeCell ref="L4:L5"/>
    <mergeCell ref="E4:E5"/>
    <mergeCell ref="F4:F5"/>
  </mergeCells>
  <pageMargins left="0.7" right="0.7" top="0.75" bottom="0.75" header="0.3" footer="0.3"/>
  <pageSetup orientation="portrait" verticalDpi="0" r:id="rId1"/>
  <tableParts count="8"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C1:M29"/>
  <sheetViews>
    <sheetView zoomScale="112" workbookViewId="0">
      <selection activeCell="L13" sqref="L13"/>
    </sheetView>
  </sheetViews>
  <sheetFormatPr baseColWidth="10" defaultColWidth="11" defaultRowHeight="16" x14ac:dyDescent="0.2"/>
  <cols>
    <col min="2" max="2" width="17.6640625" customWidth="1"/>
    <col min="3" max="4" width="16.6640625" customWidth="1"/>
    <col min="5" max="5" width="16" customWidth="1"/>
    <col min="6" max="11" width="16.6640625" customWidth="1"/>
    <col min="12" max="12" width="14.1640625" bestFit="1" customWidth="1"/>
    <col min="13" max="13" width="13" bestFit="1" customWidth="1"/>
  </cols>
  <sheetData>
    <row r="1" spans="4:13" ht="25" thickBot="1" x14ac:dyDescent="0.35">
      <c r="F1" s="224" t="s">
        <v>70</v>
      </c>
      <c r="G1" s="224"/>
      <c r="H1" s="224"/>
    </row>
    <row r="2" spans="4:13" ht="22" thickBot="1" x14ac:dyDescent="0.3">
      <c r="D2" s="225" t="s">
        <v>58</v>
      </c>
      <c r="E2" s="226"/>
      <c r="I2" s="225" t="s">
        <v>57</v>
      </c>
      <c r="J2" s="226"/>
      <c r="L2" s="179" t="s">
        <v>165</v>
      </c>
      <c r="M2" s="179"/>
    </row>
    <row r="3" spans="4:13" x14ac:dyDescent="0.2">
      <c r="D3" t="s">
        <v>50</v>
      </c>
      <c r="E3" t="s">
        <v>69</v>
      </c>
      <c r="I3" t="s">
        <v>50</v>
      </c>
      <c r="J3" t="s">
        <v>69</v>
      </c>
      <c r="L3" s="154" t="s">
        <v>170</v>
      </c>
      <c r="M3" s="155" t="s">
        <v>168</v>
      </c>
    </row>
    <row r="4" spans="4:13" x14ac:dyDescent="0.2">
      <c r="D4" t="s">
        <v>51</v>
      </c>
      <c r="E4" s="1">
        <v>1000</v>
      </c>
      <c r="I4" t="s">
        <v>51</v>
      </c>
      <c r="J4" s="1">
        <v>1000</v>
      </c>
      <c r="L4" s="87" t="s">
        <v>172</v>
      </c>
      <c r="M4" s="88" t="s">
        <v>169</v>
      </c>
    </row>
    <row r="5" spans="4:13" x14ac:dyDescent="0.2">
      <c r="D5" t="s">
        <v>52</v>
      </c>
      <c r="E5" s="1">
        <v>400</v>
      </c>
      <c r="I5" t="s">
        <v>52</v>
      </c>
      <c r="J5" s="1">
        <v>400</v>
      </c>
      <c r="L5" s="87" t="s">
        <v>171</v>
      </c>
      <c r="M5" s="88" t="s">
        <v>173</v>
      </c>
    </row>
    <row r="6" spans="4:13" x14ac:dyDescent="0.2">
      <c r="D6" t="s">
        <v>53</v>
      </c>
      <c r="E6" s="1">
        <v>300</v>
      </c>
      <c r="I6" t="s">
        <v>53</v>
      </c>
      <c r="J6" s="1">
        <v>300</v>
      </c>
      <c r="L6" s="87" t="s">
        <v>186</v>
      </c>
      <c r="M6" s="88" t="s">
        <v>187</v>
      </c>
    </row>
    <row r="7" spans="4:13" x14ac:dyDescent="0.2">
      <c r="D7" t="s">
        <v>54</v>
      </c>
      <c r="E7" s="1">
        <v>150</v>
      </c>
      <c r="I7" t="s">
        <v>54</v>
      </c>
      <c r="J7" s="1">
        <v>150</v>
      </c>
      <c r="L7" s="87" t="s">
        <v>174</v>
      </c>
      <c r="M7" s="88" t="s">
        <v>166</v>
      </c>
    </row>
    <row r="8" spans="4:13" ht="17" thickBot="1" x14ac:dyDescent="0.25">
      <c r="D8" t="s">
        <v>55</v>
      </c>
      <c r="E8" s="1">
        <v>100</v>
      </c>
      <c r="I8" t="s">
        <v>55</v>
      </c>
      <c r="J8" s="1">
        <v>100</v>
      </c>
      <c r="L8" s="89" t="s">
        <v>175</v>
      </c>
      <c r="M8" s="156" t="s">
        <v>167</v>
      </c>
    </row>
    <row r="9" spans="4:13" ht="17" thickBot="1" x14ac:dyDescent="0.25">
      <c r="D9" t="s">
        <v>56</v>
      </c>
      <c r="E9" s="1">
        <v>3000</v>
      </c>
      <c r="I9" t="s">
        <v>56</v>
      </c>
      <c r="J9" s="1">
        <v>3000</v>
      </c>
    </row>
    <row r="10" spans="4:13" ht="17" thickBot="1" x14ac:dyDescent="0.25">
      <c r="D10" t="s">
        <v>11</v>
      </c>
      <c r="E10" s="130"/>
      <c r="I10" t="s">
        <v>11</v>
      </c>
      <c r="J10" s="130"/>
    </row>
    <row r="12" spans="4:13" x14ac:dyDescent="0.2">
      <c r="D12" s="221" t="s">
        <v>65</v>
      </c>
      <c r="E12" s="209"/>
      <c r="I12" s="221" t="s">
        <v>65</v>
      </c>
      <c r="J12" s="209"/>
    </row>
    <row r="13" spans="4:13" ht="15.75" customHeight="1" thickBot="1" x14ac:dyDescent="0.25">
      <c r="D13" s="222" t="s">
        <v>66</v>
      </c>
      <c r="E13" s="223"/>
      <c r="I13" s="222" t="s">
        <v>66</v>
      </c>
      <c r="J13" s="223"/>
    </row>
    <row r="14" spans="4:13" ht="17" thickBot="1" x14ac:dyDescent="0.25">
      <c r="D14" s="21" t="s">
        <v>60</v>
      </c>
      <c r="E14" s="131"/>
      <c r="I14" s="21" t="s">
        <v>60</v>
      </c>
      <c r="J14" s="131"/>
    </row>
    <row r="16" spans="4:13" x14ac:dyDescent="0.2">
      <c r="D16" t="s">
        <v>59</v>
      </c>
      <c r="E16" s="1" t="s">
        <v>64</v>
      </c>
      <c r="I16" t="s">
        <v>59</v>
      </c>
      <c r="J16" s="1" t="s">
        <v>64</v>
      </c>
    </row>
    <row r="17" spans="3:11" x14ac:dyDescent="0.2">
      <c r="D17" t="s">
        <v>61</v>
      </c>
      <c r="E17" s="20">
        <v>50000</v>
      </c>
      <c r="I17" t="s">
        <v>61</v>
      </c>
      <c r="J17" s="20">
        <v>50000</v>
      </c>
    </row>
    <row r="18" spans="3:11" x14ac:dyDescent="0.2">
      <c r="D18" t="s">
        <v>62</v>
      </c>
      <c r="E18" s="20">
        <v>13900</v>
      </c>
      <c r="I18" t="s">
        <v>62</v>
      </c>
      <c r="J18" s="20">
        <v>13900</v>
      </c>
    </row>
    <row r="19" spans="3:11" ht="17" thickBot="1" x14ac:dyDescent="0.25">
      <c r="D19" t="s">
        <v>63</v>
      </c>
      <c r="E19" s="20">
        <v>20000</v>
      </c>
      <c r="I19" t="s">
        <v>63</v>
      </c>
      <c r="J19" s="20">
        <v>20000</v>
      </c>
    </row>
    <row r="20" spans="3:11" ht="17" thickBot="1" x14ac:dyDescent="0.25">
      <c r="D20" t="s">
        <v>11</v>
      </c>
      <c r="E20" s="132"/>
      <c r="I20" t="s">
        <v>11</v>
      </c>
      <c r="J20" s="132"/>
    </row>
    <row r="21" spans="3:11" x14ac:dyDescent="0.2">
      <c r="E21" s="22"/>
      <c r="J21" s="22"/>
    </row>
    <row r="22" spans="3:11" x14ac:dyDescent="0.2">
      <c r="C22" s="210" t="s">
        <v>67</v>
      </c>
      <c r="D22" s="211"/>
      <c r="E22" s="211"/>
      <c r="F22" s="212"/>
      <c r="H22" s="210" t="s">
        <v>67</v>
      </c>
      <c r="I22" s="211"/>
      <c r="J22" s="211"/>
      <c r="K22" s="212"/>
    </row>
    <row r="23" spans="3:11" ht="17" thickBot="1" x14ac:dyDescent="0.25">
      <c r="C23" s="213" t="s">
        <v>73</v>
      </c>
      <c r="D23" s="214"/>
      <c r="E23" s="214"/>
      <c r="F23" s="215"/>
      <c r="H23" s="220" t="s">
        <v>73</v>
      </c>
      <c r="I23" s="214"/>
      <c r="J23" s="214"/>
      <c r="K23" s="215"/>
    </row>
    <row r="24" spans="3:11" ht="17" thickBot="1" x14ac:dyDescent="0.25">
      <c r="C24" s="216" t="s">
        <v>72</v>
      </c>
      <c r="D24" s="217"/>
      <c r="E24" s="218"/>
      <c r="F24" s="219"/>
      <c r="H24" s="216" t="s">
        <v>72</v>
      </c>
      <c r="I24" s="217"/>
      <c r="J24" s="218"/>
      <c r="K24" s="219"/>
    </row>
    <row r="26" spans="3:11" ht="17" thickBot="1" x14ac:dyDescent="0.25">
      <c r="D26" s="208" t="s">
        <v>71</v>
      </c>
      <c r="E26" s="209"/>
      <c r="I26" s="208" t="s">
        <v>71</v>
      </c>
      <c r="J26" s="209"/>
    </row>
    <row r="27" spans="3:11" ht="17" thickBot="1" x14ac:dyDescent="0.25">
      <c r="D27" s="23" t="s">
        <v>68</v>
      </c>
      <c r="E27" s="130"/>
      <c r="I27" s="23" t="s">
        <v>68</v>
      </c>
      <c r="J27" s="130"/>
    </row>
    <row r="28" spans="3:11" ht="15.75" customHeight="1" x14ac:dyDescent="0.2"/>
    <row r="29" spans="3:11" ht="15.75" customHeight="1" x14ac:dyDescent="0.2"/>
  </sheetData>
  <mergeCells count="18">
    <mergeCell ref="F1:H1"/>
    <mergeCell ref="D2:E2"/>
    <mergeCell ref="I2:J2"/>
    <mergeCell ref="L2:M2"/>
    <mergeCell ref="D26:E26"/>
    <mergeCell ref="I26:J26"/>
    <mergeCell ref="C22:F22"/>
    <mergeCell ref="C23:F23"/>
    <mergeCell ref="C24:D24"/>
    <mergeCell ref="E24:F24"/>
    <mergeCell ref="H24:I24"/>
    <mergeCell ref="H22:K22"/>
    <mergeCell ref="H23:K23"/>
    <mergeCell ref="J24:K24"/>
    <mergeCell ref="D12:E12"/>
    <mergeCell ref="D13:E13"/>
    <mergeCell ref="I12:J12"/>
    <mergeCell ref="I13:J13"/>
  </mergeCells>
  <pageMargins left="0.7" right="0.7" top="0.75" bottom="0.75" header="0.3" footer="0.3"/>
  <pageSetup orientation="portrait" r:id="rId1"/>
  <drawing r:id="rId2"/>
  <tableParts count="4">
    <tablePart r:id="rId3"/>
    <tablePart r:id="rId4"/>
    <tablePart r:id="rId5"/>
    <tablePart r:id="rId6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E2:N20"/>
  <sheetViews>
    <sheetView zoomScale="130" zoomScaleNormal="130" workbookViewId="0">
      <selection activeCell="M3" sqref="M3:N9"/>
    </sheetView>
  </sheetViews>
  <sheetFormatPr baseColWidth="10" defaultColWidth="8.83203125" defaultRowHeight="16" x14ac:dyDescent="0.2"/>
  <cols>
    <col min="4" max="4" width="9" customWidth="1"/>
    <col min="5" max="5" width="0.83203125" customWidth="1"/>
    <col min="6" max="6" width="8.6640625" customWidth="1"/>
    <col min="8" max="8" width="10.5" customWidth="1"/>
    <col min="9" max="9" width="9.5" bestFit="1" customWidth="1"/>
    <col min="11" max="11" width="0.83203125" customWidth="1"/>
    <col min="13" max="13" width="14.1640625" bestFit="1" customWidth="1"/>
    <col min="14" max="14" width="13" bestFit="1" customWidth="1"/>
  </cols>
  <sheetData>
    <row r="2" spans="5:14" ht="4.5" customHeight="1" x14ac:dyDescent="0.2">
      <c r="E2" s="38"/>
      <c r="F2" s="38"/>
      <c r="G2" s="38"/>
      <c r="H2" s="38"/>
      <c r="I2" s="38"/>
      <c r="J2" s="38"/>
      <c r="K2" s="38"/>
    </row>
    <row r="3" spans="5:14" ht="17" thickBot="1" x14ac:dyDescent="0.25">
      <c r="E3" s="38"/>
      <c r="F3" s="29"/>
      <c r="G3" s="221" t="s">
        <v>88</v>
      </c>
      <c r="H3" s="230"/>
      <c r="I3" s="209"/>
      <c r="J3" s="30"/>
      <c r="K3" s="38"/>
      <c r="M3" s="179" t="s">
        <v>165</v>
      </c>
      <c r="N3" s="179"/>
    </row>
    <row r="4" spans="5:14" x14ac:dyDescent="0.2">
      <c r="E4" s="38"/>
      <c r="F4" s="31"/>
      <c r="G4" s="231" t="s">
        <v>87</v>
      </c>
      <c r="H4" s="232"/>
      <c r="I4" s="233"/>
      <c r="J4" s="32"/>
      <c r="K4" s="38"/>
      <c r="M4" s="154" t="s">
        <v>170</v>
      </c>
      <c r="N4" s="155" t="s">
        <v>168</v>
      </c>
    </row>
    <row r="5" spans="5:14" x14ac:dyDescent="0.2">
      <c r="E5" s="38"/>
      <c r="F5" s="31"/>
      <c r="G5" s="33"/>
      <c r="H5" s="33"/>
      <c r="I5" s="33"/>
      <c r="J5" s="32"/>
      <c r="K5" s="38"/>
      <c r="M5" s="87" t="s">
        <v>172</v>
      </c>
      <c r="N5" s="88" t="s">
        <v>169</v>
      </c>
    </row>
    <row r="6" spans="5:14" x14ac:dyDescent="0.2">
      <c r="E6" s="38"/>
      <c r="F6" s="227" t="s">
        <v>92</v>
      </c>
      <c r="G6" s="227"/>
      <c r="H6" s="25">
        <v>250</v>
      </c>
      <c r="I6" s="33" t="s">
        <v>89</v>
      </c>
      <c r="J6" s="32"/>
      <c r="K6" s="38"/>
      <c r="M6" s="87" t="s">
        <v>171</v>
      </c>
      <c r="N6" s="88" t="s">
        <v>173</v>
      </c>
    </row>
    <row r="7" spans="5:14" x14ac:dyDescent="0.2">
      <c r="E7" s="38"/>
      <c r="F7" s="227" t="s">
        <v>93</v>
      </c>
      <c r="G7" s="227"/>
      <c r="H7" s="26">
        <v>80</v>
      </c>
      <c r="I7" s="33"/>
      <c r="J7" s="32"/>
      <c r="K7" s="38"/>
      <c r="M7" s="87" t="s">
        <v>186</v>
      </c>
      <c r="N7" s="88" t="s">
        <v>187</v>
      </c>
    </row>
    <row r="8" spans="5:14" x14ac:dyDescent="0.2">
      <c r="E8" s="38"/>
      <c r="F8" s="31"/>
      <c r="G8" s="33"/>
      <c r="H8" s="33"/>
      <c r="I8" s="33"/>
      <c r="J8" s="32"/>
      <c r="K8" s="38"/>
      <c r="M8" s="87" t="s">
        <v>174</v>
      </c>
      <c r="N8" s="88" t="s">
        <v>166</v>
      </c>
    </row>
    <row r="9" spans="5:14" ht="17" thickBot="1" x14ac:dyDescent="0.25">
      <c r="E9" s="38"/>
      <c r="F9" s="227" t="s">
        <v>90</v>
      </c>
      <c r="G9" s="227"/>
      <c r="H9" s="25">
        <v>1600</v>
      </c>
      <c r="I9" s="33" t="s">
        <v>89</v>
      </c>
      <c r="J9" s="32"/>
      <c r="K9" s="38"/>
      <c r="M9" s="89" t="s">
        <v>175</v>
      </c>
      <c r="N9" s="156" t="s">
        <v>167</v>
      </c>
    </row>
    <row r="10" spans="5:14" x14ac:dyDescent="0.2">
      <c r="E10" s="38"/>
      <c r="F10" s="227" t="s">
        <v>91</v>
      </c>
      <c r="G10" s="227"/>
      <c r="H10" s="25">
        <v>1380</v>
      </c>
      <c r="I10" s="33" t="s">
        <v>89</v>
      </c>
      <c r="J10" s="32"/>
      <c r="K10" s="38"/>
    </row>
    <row r="11" spans="5:14" x14ac:dyDescent="0.2">
      <c r="E11" s="38"/>
      <c r="F11" s="227" t="s">
        <v>94</v>
      </c>
      <c r="G11" s="227"/>
      <c r="H11" s="42"/>
      <c r="I11" s="33" t="s">
        <v>89</v>
      </c>
      <c r="J11" s="32"/>
      <c r="K11" s="38"/>
    </row>
    <row r="12" spans="5:14" x14ac:dyDescent="0.2">
      <c r="E12" s="38"/>
      <c r="F12" s="34"/>
      <c r="G12" s="27"/>
      <c r="H12" s="28"/>
      <c r="I12" s="33"/>
      <c r="J12" s="32"/>
      <c r="K12" s="38"/>
    </row>
    <row r="13" spans="5:14" x14ac:dyDescent="0.2">
      <c r="E13" s="38"/>
      <c r="F13" s="208" t="s">
        <v>97</v>
      </c>
      <c r="G13" s="228"/>
      <c r="H13" s="228"/>
      <c r="I13" s="228"/>
      <c r="J13" s="229"/>
      <c r="K13" s="38"/>
    </row>
    <row r="14" spans="5:14" x14ac:dyDescent="0.2">
      <c r="E14" s="38"/>
      <c r="F14" s="31"/>
      <c r="G14" s="33"/>
      <c r="H14" s="33"/>
      <c r="I14" s="33"/>
      <c r="J14" s="30"/>
      <c r="K14" s="38"/>
    </row>
    <row r="15" spans="5:14" x14ac:dyDescent="0.2">
      <c r="E15" s="38"/>
      <c r="F15" s="227" t="s">
        <v>95</v>
      </c>
      <c r="G15" s="227"/>
      <c r="H15" s="42"/>
      <c r="I15" s="33" t="s">
        <v>98</v>
      </c>
      <c r="J15" s="32"/>
      <c r="K15" s="38"/>
    </row>
    <row r="16" spans="5:14" x14ac:dyDescent="0.2">
      <c r="E16" s="38"/>
      <c r="F16" s="227" t="s">
        <v>96</v>
      </c>
      <c r="G16" s="227"/>
      <c r="H16" s="42"/>
      <c r="I16" s="33" t="s">
        <v>98</v>
      </c>
      <c r="J16" s="32"/>
      <c r="K16" s="38"/>
    </row>
    <row r="17" spans="5:11" x14ac:dyDescent="0.2">
      <c r="E17" s="38"/>
      <c r="F17" s="34"/>
      <c r="G17" s="27"/>
      <c r="H17" s="28"/>
      <c r="I17" s="33"/>
      <c r="J17" s="32"/>
      <c r="K17" s="38"/>
    </row>
    <row r="18" spans="5:11" x14ac:dyDescent="0.2">
      <c r="E18" s="38"/>
      <c r="F18" s="208" t="s">
        <v>99</v>
      </c>
      <c r="G18" s="228"/>
      <c r="H18" s="42"/>
      <c r="I18" s="27" t="s">
        <v>100</v>
      </c>
      <c r="J18" s="32"/>
      <c r="K18" s="38"/>
    </row>
    <row r="19" spans="5:11" x14ac:dyDescent="0.2">
      <c r="E19" s="38"/>
      <c r="F19" s="35"/>
      <c r="G19" s="36"/>
      <c r="H19" s="36"/>
      <c r="I19" s="36"/>
      <c r="J19" s="37"/>
      <c r="K19" s="38"/>
    </row>
    <row r="20" spans="5:11" ht="5.25" customHeight="1" x14ac:dyDescent="0.2">
      <c r="E20" s="38"/>
      <c r="F20" s="38"/>
      <c r="G20" s="38"/>
      <c r="H20" s="38"/>
      <c r="I20" s="38"/>
      <c r="J20" s="38"/>
      <c r="K20" s="38"/>
    </row>
  </sheetData>
  <mergeCells count="12">
    <mergeCell ref="M3:N3"/>
    <mergeCell ref="F11:G11"/>
    <mergeCell ref="F13:J13"/>
    <mergeCell ref="F18:G18"/>
    <mergeCell ref="G3:I3"/>
    <mergeCell ref="G4:I4"/>
    <mergeCell ref="F15:G15"/>
    <mergeCell ref="F16:G16"/>
    <mergeCell ref="F6:G6"/>
    <mergeCell ref="F7:G7"/>
    <mergeCell ref="F9:G9"/>
    <mergeCell ref="F10:G10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D9:M27"/>
  <sheetViews>
    <sheetView topLeftCell="A3" zoomScale="150" zoomScaleNormal="170" workbookViewId="0">
      <selection activeCell="F23" sqref="F23"/>
    </sheetView>
  </sheetViews>
  <sheetFormatPr baseColWidth="10" defaultColWidth="8.83203125" defaultRowHeight="16" x14ac:dyDescent="0.2"/>
  <cols>
    <col min="4" max="4" width="0.83203125" customWidth="1"/>
    <col min="5" max="5" width="32.1640625" bestFit="1" customWidth="1"/>
    <col min="6" max="7" width="11.1640625" bestFit="1" customWidth="1"/>
    <col min="10" max="10" width="0.83203125" customWidth="1"/>
    <col min="12" max="12" width="14.1640625" bestFit="1" customWidth="1"/>
    <col min="13" max="13" width="13" bestFit="1" customWidth="1"/>
  </cols>
  <sheetData>
    <row r="9" spans="4:13" ht="5.25" customHeight="1" thickBot="1" x14ac:dyDescent="0.25">
      <c r="D9" s="160"/>
      <c r="E9" s="161"/>
      <c r="F9" s="161"/>
      <c r="G9" s="161"/>
      <c r="H9" s="161"/>
      <c r="I9" s="161"/>
      <c r="J9" s="162"/>
    </row>
    <row r="10" spans="4:13" ht="20" thickBot="1" x14ac:dyDescent="0.3">
      <c r="D10" s="163"/>
      <c r="E10" s="236" t="s">
        <v>183</v>
      </c>
      <c r="F10" s="237"/>
      <c r="G10" s="237"/>
      <c r="H10" s="237"/>
      <c r="I10" s="238"/>
      <c r="J10" s="164"/>
      <c r="L10" s="179" t="s">
        <v>165</v>
      </c>
      <c r="M10" s="179"/>
    </row>
    <row r="11" spans="4:13" x14ac:dyDescent="0.2">
      <c r="D11" s="163"/>
      <c r="E11" s="170"/>
      <c r="F11" s="234" t="s">
        <v>102</v>
      </c>
      <c r="G11" s="234"/>
      <c r="H11" s="158"/>
      <c r="I11" s="171"/>
      <c r="J11" s="164"/>
      <c r="L11" s="154" t="s">
        <v>170</v>
      </c>
      <c r="M11" s="155" t="s">
        <v>168</v>
      </c>
    </row>
    <row r="12" spans="4:13" x14ac:dyDescent="0.2">
      <c r="D12" s="163"/>
      <c r="E12" s="170" t="s">
        <v>103</v>
      </c>
      <c r="F12" s="159" t="s">
        <v>101</v>
      </c>
      <c r="G12" s="159" t="s">
        <v>181</v>
      </c>
      <c r="H12" s="234" t="s">
        <v>104</v>
      </c>
      <c r="I12" s="235"/>
      <c r="J12" s="164"/>
      <c r="L12" s="87" t="s">
        <v>172</v>
      </c>
      <c r="M12" s="88" t="s">
        <v>169</v>
      </c>
    </row>
    <row r="13" spans="4:13" x14ac:dyDescent="0.2">
      <c r="D13" s="163"/>
      <c r="E13" s="115" t="s">
        <v>176</v>
      </c>
      <c r="F13" s="153">
        <v>1</v>
      </c>
      <c r="G13" s="153">
        <v>1</v>
      </c>
      <c r="H13" s="39">
        <v>100</v>
      </c>
      <c r="I13" s="172" t="s">
        <v>105</v>
      </c>
      <c r="J13" s="164"/>
      <c r="L13" s="87" t="s">
        <v>171</v>
      </c>
      <c r="M13" s="88" t="s">
        <v>173</v>
      </c>
    </row>
    <row r="14" spans="4:13" x14ac:dyDescent="0.2">
      <c r="D14" s="163"/>
      <c r="E14" s="115" t="s">
        <v>3</v>
      </c>
      <c r="F14" s="157">
        <v>4.5</v>
      </c>
      <c r="G14" s="157">
        <v>5.5</v>
      </c>
      <c r="H14" s="39">
        <v>300</v>
      </c>
      <c r="I14" s="172" t="s">
        <v>177</v>
      </c>
      <c r="J14" s="164"/>
      <c r="L14" s="87" t="s">
        <v>186</v>
      </c>
      <c r="M14" s="88" t="s">
        <v>187</v>
      </c>
    </row>
    <row r="15" spans="4:13" x14ac:dyDescent="0.2">
      <c r="D15" s="163"/>
      <c r="E15" s="170"/>
      <c r="F15" s="158"/>
      <c r="G15" s="158"/>
      <c r="H15" s="158"/>
      <c r="I15" s="171"/>
      <c r="J15" s="164"/>
      <c r="L15" s="87" t="s">
        <v>174</v>
      </c>
      <c r="M15" s="88" t="s">
        <v>166</v>
      </c>
    </row>
    <row r="16" spans="4:13" ht="17" thickBot="1" x14ac:dyDescent="0.25">
      <c r="D16" s="163"/>
      <c r="E16" s="115" t="s">
        <v>178</v>
      </c>
      <c r="F16" s="41"/>
      <c r="G16" s="41"/>
      <c r="H16" s="158" t="s">
        <v>105</v>
      </c>
      <c r="I16" s="171"/>
      <c r="J16" s="164"/>
      <c r="L16" s="89" t="s">
        <v>175</v>
      </c>
      <c r="M16" s="156" t="s">
        <v>167</v>
      </c>
    </row>
    <row r="17" spans="4:10" x14ac:dyDescent="0.2">
      <c r="D17" s="163"/>
      <c r="E17" s="170"/>
      <c r="F17" s="158"/>
      <c r="G17" s="158"/>
      <c r="H17" s="158"/>
      <c r="I17" s="171"/>
      <c r="J17" s="164"/>
    </row>
    <row r="18" spans="4:10" x14ac:dyDescent="0.2">
      <c r="D18" s="163"/>
      <c r="E18" s="115" t="s">
        <v>64</v>
      </c>
      <c r="F18" s="169">
        <v>1500</v>
      </c>
      <c r="G18" s="169">
        <v>1700</v>
      </c>
      <c r="H18" s="158" t="s">
        <v>89</v>
      </c>
      <c r="I18" s="171"/>
      <c r="J18" s="164"/>
    </row>
    <row r="19" spans="4:10" x14ac:dyDescent="0.2">
      <c r="D19" s="163"/>
      <c r="E19" s="115" t="s">
        <v>180</v>
      </c>
      <c r="F19" s="169">
        <v>1700</v>
      </c>
      <c r="G19" s="169">
        <v>2000</v>
      </c>
      <c r="H19" s="158" t="s">
        <v>89</v>
      </c>
      <c r="I19" s="171"/>
      <c r="J19" s="164"/>
    </row>
    <row r="20" spans="4:10" x14ac:dyDescent="0.2">
      <c r="D20" s="163"/>
      <c r="E20" s="115" t="s">
        <v>182</v>
      </c>
      <c r="F20" s="168"/>
      <c r="G20" s="168"/>
      <c r="H20" s="158" t="s">
        <v>89</v>
      </c>
      <c r="I20" s="171"/>
      <c r="J20" s="164"/>
    </row>
    <row r="21" spans="4:10" x14ac:dyDescent="0.2">
      <c r="D21" s="163"/>
      <c r="E21" s="115" t="s">
        <v>179</v>
      </c>
      <c r="F21" s="168"/>
      <c r="G21" s="168"/>
      <c r="H21" s="158" t="s">
        <v>89</v>
      </c>
      <c r="I21" s="171"/>
      <c r="J21" s="164"/>
    </row>
    <row r="22" spans="4:10" x14ac:dyDescent="0.2">
      <c r="D22" s="163"/>
      <c r="E22" s="170"/>
      <c r="F22" s="158"/>
      <c r="G22" s="158"/>
      <c r="H22" s="158"/>
      <c r="I22" s="171"/>
      <c r="J22" s="164"/>
    </row>
    <row r="23" spans="4:10" x14ac:dyDescent="0.2">
      <c r="D23" s="163"/>
      <c r="E23" s="115" t="s">
        <v>94</v>
      </c>
      <c r="F23" s="40"/>
      <c r="G23" s="40"/>
      <c r="H23" s="158" t="s">
        <v>89</v>
      </c>
      <c r="I23" s="171"/>
      <c r="J23" s="164"/>
    </row>
    <row r="24" spans="4:10" ht="17" thickBot="1" x14ac:dyDescent="0.25">
      <c r="D24" s="163"/>
      <c r="E24" s="173"/>
      <c r="F24" s="174"/>
      <c r="G24" s="174"/>
      <c r="H24" s="174"/>
      <c r="I24" s="175"/>
      <c r="J24" s="164"/>
    </row>
    <row r="25" spans="4:10" ht="5.25" customHeight="1" x14ac:dyDescent="0.2">
      <c r="D25" s="165"/>
      <c r="E25" s="166"/>
      <c r="F25" s="166"/>
      <c r="G25" s="166"/>
      <c r="H25" s="166"/>
      <c r="I25" s="166"/>
      <c r="J25" s="167"/>
    </row>
    <row r="27" spans="4:10" x14ac:dyDescent="0.2">
      <c r="F27" s="2"/>
      <c r="G27" s="2"/>
    </row>
  </sheetData>
  <mergeCells count="4">
    <mergeCell ref="F11:G11"/>
    <mergeCell ref="H12:I12"/>
    <mergeCell ref="E10:I10"/>
    <mergeCell ref="L10:M10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C2:P17"/>
  <sheetViews>
    <sheetView zoomScale="130" zoomScaleNormal="130" workbookViewId="0">
      <selection activeCell="G22" sqref="G22"/>
    </sheetView>
  </sheetViews>
  <sheetFormatPr baseColWidth="10" defaultColWidth="8.83203125" defaultRowHeight="16" x14ac:dyDescent="0.2"/>
  <cols>
    <col min="2" max="2" width="9" customWidth="1"/>
    <col min="3" max="3" width="0.83203125" customWidth="1"/>
    <col min="5" max="5" width="9" customWidth="1"/>
    <col min="6" max="6" width="10.33203125" bestFit="1" customWidth="1"/>
    <col min="11" max="11" width="9" customWidth="1"/>
    <col min="12" max="12" width="0.83203125" customWidth="1"/>
    <col min="14" max="14" width="0.83203125" customWidth="1"/>
    <col min="15" max="15" width="14.1640625" bestFit="1" customWidth="1"/>
    <col min="16" max="16" width="13" bestFit="1" customWidth="1"/>
    <col min="23" max="23" width="0.83203125" customWidth="1"/>
  </cols>
  <sheetData>
    <row r="2" spans="3:16" ht="17" thickBot="1" x14ac:dyDescent="0.25"/>
    <row r="3" spans="3:16" x14ac:dyDescent="0.2">
      <c r="D3" s="240" t="s">
        <v>131</v>
      </c>
      <c r="E3" s="241"/>
      <c r="F3" s="176"/>
    </row>
    <row r="4" spans="3:16" x14ac:dyDescent="0.2">
      <c r="D4" s="242" t="s">
        <v>132</v>
      </c>
      <c r="E4" s="243"/>
      <c r="F4" s="177"/>
    </row>
    <row r="5" spans="3:16" ht="17" thickBot="1" x14ac:dyDescent="0.25">
      <c r="D5" s="244" t="s">
        <v>133</v>
      </c>
      <c r="E5" s="245"/>
      <c r="F5" s="178"/>
    </row>
    <row r="6" spans="3:16" x14ac:dyDescent="0.2">
      <c r="D6" s="43"/>
      <c r="E6" s="43"/>
    </row>
    <row r="7" spans="3:16" ht="6" customHeight="1" x14ac:dyDescent="0.2">
      <c r="C7" s="53"/>
      <c r="D7" s="54"/>
      <c r="E7" s="54"/>
      <c r="F7" s="54"/>
      <c r="G7" s="54"/>
      <c r="H7" s="54"/>
      <c r="I7" s="54"/>
      <c r="J7" s="54"/>
      <c r="K7" s="54"/>
      <c r="L7" s="55"/>
    </row>
    <row r="8" spans="3:16" ht="18.75" customHeight="1" thickBot="1" x14ac:dyDescent="0.25">
      <c r="C8" s="56"/>
      <c r="D8" s="29"/>
      <c r="E8" s="46"/>
      <c r="F8" s="250" t="s">
        <v>184</v>
      </c>
      <c r="G8" s="250"/>
      <c r="H8" s="250"/>
      <c r="I8" s="250"/>
      <c r="J8" s="46"/>
      <c r="K8" s="30"/>
      <c r="L8" s="57"/>
      <c r="O8" s="179" t="s">
        <v>165</v>
      </c>
      <c r="P8" s="179"/>
    </row>
    <row r="9" spans="3:16" x14ac:dyDescent="0.2">
      <c r="C9" s="56"/>
      <c r="D9" s="247" t="s">
        <v>185</v>
      </c>
      <c r="E9" s="248"/>
      <c r="F9" s="248"/>
      <c r="G9" s="248"/>
      <c r="H9" s="248"/>
      <c r="I9" s="248"/>
      <c r="J9" s="248"/>
      <c r="K9" s="249"/>
      <c r="L9" s="57"/>
      <c r="O9" s="154" t="s">
        <v>170</v>
      </c>
      <c r="P9" s="155" t="s">
        <v>168</v>
      </c>
    </row>
    <row r="10" spans="3:16" x14ac:dyDescent="0.2">
      <c r="C10" s="56"/>
      <c r="D10" s="133" t="s">
        <v>134</v>
      </c>
      <c r="E10" s="246" t="s">
        <v>137</v>
      </c>
      <c r="F10" s="246"/>
      <c r="G10" s="246" t="s">
        <v>135</v>
      </c>
      <c r="H10" s="246"/>
      <c r="I10" s="246" t="s">
        <v>136</v>
      </c>
      <c r="J10" s="246"/>
      <c r="K10" s="246"/>
      <c r="L10" s="57"/>
      <c r="O10" s="87" t="s">
        <v>172</v>
      </c>
      <c r="P10" s="88" t="s">
        <v>169</v>
      </c>
    </row>
    <row r="11" spans="3:16" x14ac:dyDescent="0.2">
      <c r="C11" s="56"/>
      <c r="D11" s="86">
        <v>0</v>
      </c>
      <c r="E11" s="239"/>
      <c r="F11" s="239"/>
      <c r="G11" s="239"/>
      <c r="H11" s="239"/>
      <c r="I11" s="239"/>
      <c r="J11" s="239"/>
      <c r="K11" s="239"/>
      <c r="L11" s="57"/>
      <c r="O11" s="87" t="s">
        <v>171</v>
      </c>
      <c r="P11" s="88" t="s">
        <v>173</v>
      </c>
    </row>
    <row r="12" spans="3:16" x14ac:dyDescent="0.2">
      <c r="C12" s="56"/>
      <c r="D12" s="86">
        <v>1</v>
      </c>
      <c r="E12" s="239"/>
      <c r="F12" s="239"/>
      <c r="G12" s="239"/>
      <c r="H12" s="239"/>
      <c r="I12" s="239"/>
      <c r="J12" s="239"/>
      <c r="K12" s="239"/>
      <c r="L12" s="57"/>
      <c r="O12" s="87" t="s">
        <v>186</v>
      </c>
      <c r="P12" s="88" t="s">
        <v>187</v>
      </c>
    </row>
    <row r="13" spans="3:16" x14ac:dyDescent="0.2">
      <c r="C13" s="56"/>
      <c r="D13" s="86">
        <v>2</v>
      </c>
      <c r="E13" s="239"/>
      <c r="F13" s="239"/>
      <c r="G13" s="239"/>
      <c r="H13" s="239"/>
      <c r="I13" s="239"/>
      <c r="J13" s="239"/>
      <c r="K13" s="239"/>
      <c r="L13" s="57"/>
      <c r="O13" s="87" t="s">
        <v>174</v>
      </c>
      <c r="P13" s="88" t="s">
        <v>166</v>
      </c>
    </row>
    <row r="14" spans="3:16" ht="17" thickBot="1" x14ac:dyDescent="0.25">
      <c r="C14" s="56"/>
      <c r="D14" s="86">
        <v>3</v>
      </c>
      <c r="E14" s="239"/>
      <c r="F14" s="239"/>
      <c r="G14" s="239"/>
      <c r="H14" s="239"/>
      <c r="I14" s="239"/>
      <c r="J14" s="239"/>
      <c r="K14" s="239"/>
      <c r="L14" s="57"/>
      <c r="O14" s="89" t="s">
        <v>175</v>
      </c>
      <c r="P14" s="156" t="s">
        <v>167</v>
      </c>
    </row>
    <row r="15" spans="3:16" x14ac:dyDescent="0.2">
      <c r="C15" s="56"/>
      <c r="D15" s="86">
        <v>4</v>
      </c>
      <c r="E15" s="239"/>
      <c r="F15" s="239"/>
      <c r="G15" s="239"/>
      <c r="H15" s="239"/>
      <c r="I15" s="239"/>
      <c r="J15" s="239"/>
      <c r="K15" s="239"/>
      <c r="L15" s="57"/>
    </row>
    <row r="16" spans="3:16" x14ac:dyDescent="0.2">
      <c r="C16" s="56"/>
      <c r="D16" s="86">
        <v>5</v>
      </c>
      <c r="E16" s="239"/>
      <c r="F16" s="239"/>
      <c r="G16" s="239"/>
      <c r="H16" s="239"/>
      <c r="I16" s="239"/>
      <c r="J16" s="239"/>
      <c r="K16" s="239"/>
      <c r="L16" s="57"/>
    </row>
    <row r="17" spans="3:12" ht="6" customHeight="1" x14ac:dyDescent="0.2">
      <c r="C17" s="58"/>
      <c r="D17" s="59"/>
      <c r="E17" s="59"/>
      <c r="F17" s="59"/>
      <c r="G17" s="59"/>
      <c r="H17" s="59"/>
      <c r="I17" s="59"/>
      <c r="J17" s="59"/>
      <c r="K17" s="59"/>
      <c r="L17" s="60"/>
    </row>
  </sheetData>
  <mergeCells count="27">
    <mergeCell ref="D3:E3"/>
    <mergeCell ref="D4:E4"/>
    <mergeCell ref="D5:E5"/>
    <mergeCell ref="E12:F12"/>
    <mergeCell ref="G12:H12"/>
    <mergeCell ref="E10:F10"/>
    <mergeCell ref="G10:H10"/>
    <mergeCell ref="G11:H11"/>
    <mergeCell ref="E11:F11"/>
    <mergeCell ref="D9:K9"/>
    <mergeCell ref="F8:I8"/>
    <mergeCell ref="O8:P8"/>
    <mergeCell ref="E13:F13"/>
    <mergeCell ref="E14:F14"/>
    <mergeCell ref="E15:F15"/>
    <mergeCell ref="E16:F16"/>
    <mergeCell ref="I13:K13"/>
    <mergeCell ref="I14:K14"/>
    <mergeCell ref="I15:K15"/>
    <mergeCell ref="I16:K16"/>
    <mergeCell ref="G13:H13"/>
    <mergeCell ref="G14:H14"/>
    <mergeCell ref="G15:H15"/>
    <mergeCell ref="G16:H16"/>
    <mergeCell ref="I11:K11"/>
    <mergeCell ref="I12:K12"/>
    <mergeCell ref="I10:K10"/>
  </mergeCells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B5:O31"/>
  <sheetViews>
    <sheetView workbookViewId="0">
      <selection activeCell="D29" sqref="D29"/>
    </sheetView>
  </sheetViews>
  <sheetFormatPr baseColWidth="10" defaultColWidth="8.83203125" defaultRowHeight="16" x14ac:dyDescent="0.2"/>
  <cols>
    <col min="3" max="3" width="18.6640625" customWidth="1"/>
    <col min="4" max="4" width="13.6640625" bestFit="1" customWidth="1"/>
    <col min="6" max="7" width="0.83203125" customWidth="1"/>
    <col min="8" max="8" width="18.6640625" customWidth="1"/>
    <col min="9" max="9" width="13.1640625" customWidth="1"/>
    <col min="11" max="12" width="0.83203125" customWidth="1"/>
    <col min="13" max="13" width="19" customWidth="1"/>
    <col min="14" max="14" width="12.6640625" customWidth="1"/>
  </cols>
  <sheetData>
    <row r="5" spans="2:15" x14ac:dyDescent="0.2">
      <c r="B5" s="43"/>
      <c r="C5" s="43"/>
    </row>
    <row r="6" spans="2:15" x14ac:dyDescent="0.2">
      <c r="C6" s="251" t="s">
        <v>110</v>
      </c>
      <c r="D6" s="252"/>
      <c r="H6" s="24" t="s">
        <v>112</v>
      </c>
      <c r="I6" s="24">
        <v>14</v>
      </c>
    </row>
    <row r="7" spans="2:15" x14ac:dyDescent="0.2">
      <c r="C7" s="253" t="s">
        <v>115</v>
      </c>
      <c r="D7" s="254"/>
      <c r="H7" s="24" t="s">
        <v>128</v>
      </c>
      <c r="I7" s="24">
        <f>14*50+14*65+14*80</f>
        <v>2730</v>
      </c>
    </row>
    <row r="9" spans="2:15" x14ac:dyDescent="0.2">
      <c r="C9" s="29" t="s">
        <v>118</v>
      </c>
      <c r="D9" s="46" t="s">
        <v>106</v>
      </c>
      <c r="E9" s="30"/>
      <c r="H9" s="29" t="s">
        <v>119</v>
      </c>
      <c r="I9" s="46" t="s">
        <v>107</v>
      </c>
      <c r="J9" s="30"/>
      <c r="M9" s="29" t="s">
        <v>120</v>
      </c>
      <c r="N9" s="46" t="s">
        <v>108</v>
      </c>
      <c r="O9" s="30"/>
    </row>
    <row r="10" spans="2:15" x14ac:dyDescent="0.2">
      <c r="C10" s="26" t="s">
        <v>114</v>
      </c>
      <c r="D10" s="26">
        <v>50</v>
      </c>
      <c r="E10" s="32"/>
      <c r="H10" s="26" t="s">
        <v>114</v>
      </c>
      <c r="I10" s="26">
        <v>65</v>
      </c>
      <c r="J10" s="32"/>
      <c r="M10" s="26" t="s">
        <v>114</v>
      </c>
      <c r="N10" s="26">
        <v>80</v>
      </c>
      <c r="O10" s="32"/>
    </row>
    <row r="11" spans="2:15" x14ac:dyDescent="0.2">
      <c r="C11" s="26" t="s">
        <v>112</v>
      </c>
      <c r="D11" s="26">
        <v>18</v>
      </c>
      <c r="E11" s="32" t="s">
        <v>113</v>
      </c>
      <c r="H11" s="26" t="s">
        <v>112</v>
      </c>
      <c r="I11" s="26">
        <v>15</v>
      </c>
      <c r="J11" s="32" t="s">
        <v>113</v>
      </c>
      <c r="M11" s="26" t="s">
        <v>112</v>
      </c>
      <c r="N11" s="26">
        <v>17</v>
      </c>
      <c r="O11" s="32" t="s">
        <v>113</v>
      </c>
    </row>
    <row r="12" spans="2:15" x14ac:dyDescent="0.2">
      <c r="C12" s="26" t="s">
        <v>111</v>
      </c>
      <c r="D12" s="52"/>
      <c r="E12" s="37" t="s">
        <v>117</v>
      </c>
      <c r="H12" s="26" t="s">
        <v>111</v>
      </c>
      <c r="I12" s="52"/>
      <c r="J12" s="37" t="s">
        <v>117</v>
      </c>
      <c r="M12" s="26" t="s">
        <v>111</v>
      </c>
      <c r="N12" s="52"/>
      <c r="O12" s="37" t="s">
        <v>117</v>
      </c>
    </row>
    <row r="14" spans="2:15" x14ac:dyDescent="0.2">
      <c r="C14" s="5" t="s">
        <v>126</v>
      </c>
      <c r="D14" s="18"/>
      <c r="E14" s="11" t="s">
        <v>117</v>
      </c>
    </row>
    <row r="15" spans="2:15" x14ac:dyDescent="0.2">
      <c r="C15" s="5" t="s">
        <v>125</v>
      </c>
      <c r="D15" s="63"/>
      <c r="E15" s="9"/>
    </row>
    <row r="17" spans="2:15" x14ac:dyDescent="0.2"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</row>
    <row r="19" spans="2:15" x14ac:dyDescent="0.2">
      <c r="C19" s="255" t="s">
        <v>109</v>
      </c>
      <c r="D19" s="256"/>
      <c r="H19" s="24" t="s">
        <v>112</v>
      </c>
      <c r="I19" s="24">
        <v>14</v>
      </c>
    </row>
    <row r="20" spans="2:15" x14ac:dyDescent="0.2">
      <c r="C20" s="253" t="s">
        <v>116</v>
      </c>
      <c r="D20" s="254"/>
      <c r="H20" s="24" t="s">
        <v>129</v>
      </c>
      <c r="I20" s="24">
        <f>14*50+14*65+14*80</f>
        <v>2730</v>
      </c>
    </row>
    <row r="22" spans="2:15" x14ac:dyDescent="0.2">
      <c r="C22" t="s">
        <v>121</v>
      </c>
      <c r="D22" t="s">
        <v>122</v>
      </c>
      <c r="H22" t="s">
        <v>123</v>
      </c>
      <c r="I22" t="s">
        <v>124</v>
      </c>
      <c r="M22" t="s">
        <v>123</v>
      </c>
      <c r="N22" t="s">
        <v>130</v>
      </c>
    </row>
    <row r="23" spans="2:15" x14ac:dyDescent="0.2">
      <c r="C23" s="47" t="s">
        <v>118</v>
      </c>
      <c r="D23" s="48" t="s">
        <v>106</v>
      </c>
      <c r="E23" s="49"/>
      <c r="H23" s="47" t="s">
        <v>119</v>
      </c>
      <c r="I23" s="48" t="s">
        <v>107</v>
      </c>
      <c r="J23" s="49"/>
      <c r="M23" s="47" t="s">
        <v>120</v>
      </c>
      <c r="N23" s="48" t="s">
        <v>108</v>
      </c>
      <c r="O23" s="49"/>
    </row>
    <row r="24" spans="2:15" x14ac:dyDescent="0.2">
      <c r="C24" s="26" t="s">
        <v>114</v>
      </c>
      <c r="D24" s="26">
        <v>50</v>
      </c>
      <c r="E24" s="50"/>
      <c r="H24" s="26" t="s">
        <v>114</v>
      </c>
      <c r="I24" s="26">
        <v>65</v>
      </c>
      <c r="J24" s="50"/>
      <c r="M24" s="26" t="s">
        <v>114</v>
      </c>
      <c r="N24" s="26">
        <v>80</v>
      </c>
      <c r="O24" s="50"/>
    </row>
    <row r="25" spans="2:15" x14ac:dyDescent="0.2">
      <c r="C25" s="26" t="s">
        <v>112</v>
      </c>
      <c r="D25" s="26">
        <v>9</v>
      </c>
      <c r="E25" s="50" t="s">
        <v>113</v>
      </c>
      <c r="H25" s="26" t="s">
        <v>112</v>
      </c>
      <c r="I25" s="26">
        <v>13</v>
      </c>
      <c r="J25" s="50" t="s">
        <v>113</v>
      </c>
      <c r="M25" s="26" t="s">
        <v>112</v>
      </c>
      <c r="N25" s="26">
        <v>11</v>
      </c>
      <c r="O25" s="50" t="s">
        <v>113</v>
      </c>
    </row>
    <row r="26" spans="2:15" x14ac:dyDescent="0.2">
      <c r="C26" s="26" t="s">
        <v>111</v>
      </c>
      <c r="D26" s="52"/>
      <c r="E26" s="51" t="s">
        <v>117</v>
      </c>
      <c r="H26" s="26" t="s">
        <v>111</v>
      </c>
      <c r="I26" s="52"/>
      <c r="J26" s="51" t="s">
        <v>117</v>
      </c>
      <c r="M26" s="26" t="s">
        <v>111</v>
      </c>
      <c r="N26" s="52"/>
      <c r="O26" s="51" t="s">
        <v>117</v>
      </c>
    </row>
    <row r="28" spans="2:15" x14ac:dyDescent="0.2">
      <c r="C28" s="5" t="s">
        <v>127</v>
      </c>
      <c r="D28" s="18"/>
      <c r="E28" s="11" t="s">
        <v>117</v>
      </c>
    </row>
    <row r="29" spans="2:15" x14ac:dyDescent="0.2">
      <c r="C29" s="5" t="s">
        <v>125</v>
      </c>
      <c r="D29" s="62"/>
      <c r="E29" s="9"/>
    </row>
    <row r="30" spans="2:15" x14ac:dyDescent="0.2">
      <c r="I30" s="4"/>
      <c r="N30" s="4"/>
    </row>
    <row r="31" spans="2:15" x14ac:dyDescent="0.2">
      <c r="I31" s="44"/>
      <c r="N31" s="44"/>
    </row>
  </sheetData>
  <mergeCells count="4">
    <mergeCell ref="C6:D6"/>
    <mergeCell ref="C7:D7"/>
    <mergeCell ref="C19:D19"/>
    <mergeCell ref="C20:D20"/>
  </mergeCells>
  <dataValidations count="1">
    <dataValidation type="list" allowBlank="1" showInputMessage="1" showErrorMessage="1" sqref="D15 D29" xr:uid="{00000000-0002-0000-0600-000000000000}">
      <formula1>"Down, Up"</formula1>
    </dataValidation>
  </dataValidation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D2:M17"/>
  <sheetViews>
    <sheetView topLeftCell="B1" zoomScale="140" zoomScaleNormal="140" workbookViewId="0">
      <selection activeCell="D27" sqref="D27"/>
    </sheetView>
  </sheetViews>
  <sheetFormatPr baseColWidth="10" defaultColWidth="11" defaultRowHeight="16" x14ac:dyDescent="0.2"/>
  <cols>
    <col min="3" max="3" width="1.83203125" customWidth="1"/>
    <col min="4" max="4" width="15.33203125" bestFit="1" customWidth="1"/>
    <col min="5" max="5" width="13.83203125" customWidth="1"/>
    <col min="6" max="6" width="3.83203125" customWidth="1"/>
    <col min="7" max="7" width="12.33203125" customWidth="1"/>
    <col min="9" max="9" width="3.83203125" customWidth="1"/>
    <col min="10" max="10" width="15.33203125" bestFit="1" customWidth="1"/>
    <col min="11" max="11" width="16.6640625" customWidth="1"/>
    <col min="12" max="12" width="1.83203125" customWidth="1"/>
  </cols>
  <sheetData>
    <row r="2" spans="4:13" ht="10" customHeight="1" thickBot="1" x14ac:dyDescent="0.25"/>
    <row r="3" spans="4:13" x14ac:dyDescent="0.2">
      <c r="D3" s="259" t="s">
        <v>138</v>
      </c>
      <c r="E3" s="260"/>
      <c r="G3" s="261" t="s">
        <v>139</v>
      </c>
      <c r="H3" s="262"/>
      <c r="J3" s="263" t="s">
        <v>138</v>
      </c>
      <c r="K3" s="264"/>
    </row>
    <row r="4" spans="4:13" ht="17" thickBot="1" x14ac:dyDescent="0.25">
      <c r="D4" s="267" t="s">
        <v>140</v>
      </c>
      <c r="E4" s="268"/>
      <c r="G4" s="65" t="s">
        <v>141</v>
      </c>
      <c r="H4" s="66">
        <v>0.03</v>
      </c>
      <c r="J4" s="265" t="s">
        <v>142</v>
      </c>
      <c r="K4" s="266"/>
    </row>
    <row r="5" spans="4:13" x14ac:dyDescent="0.2">
      <c r="D5" s="67"/>
      <c r="E5" s="68"/>
      <c r="G5" s="69" t="s">
        <v>143</v>
      </c>
      <c r="H5" s="66">
        <v>0.04</v>
      </c>
      <c r="J5" s="67"/>
      <c r="K5" s="68"/>
      <c r="M5" s="43" t="s">
        <v>164</v>
      </c>
    </row>
    <row r="6" spans="4:13" x14ac:dyDescent="0.2">
      <c r="D6" s="70" t="s">
        <v>51</v>
      </c>
      <c r="E6" s="71">
        <v>60</v>
      </c>
      <c r="G6" s="69" t="s">
        <v>53</v>
      </c>
      <c r="H6" s="66">
        <v>0.03</v>
      </c>
      <c r="J6" s="70" t="s">
        <v>51</v>
      </c>
      <c r="K6" s="72"/>
      <c r="M6" s="1">
        <f>E6*1.03</f>
        <v>61.800000000000004</v>
      </c>
    </row>
    <row r="7" spans="4:13" ht="17" thickBot="1" x14ac:dyDescent="0.25">
      <c r="D7" s="67" t="s">
        <v>143</v>
      </c>
      <c r="E7" s="71">
        <v>40</v>
      </c>
      <c r="G7" s="73" t="s">
        <v>1</v>
      </c>
      <c r="H7" s="74">
        <v>0.05</v>
      </c>
      <c r="J7" s="67" t="s">
        <v>143</v>
      </c>
      <c r="K7" s="72"/>
      <c r="M7" s="1">
        <f>E7*1.04</f>
        <v>41.6</v>
      </c>
    </row>
    <row r="8" spans="4:13" x14ac:dyDescent="0.2">
      <c r="D8" s="67" t="s">
        <v>144</v>
      </c>
      <c r="E8" s="71">
        <v>18</v>
      </c>
      <c r="J8" s="67" t="s">
        <v>144</v>
      </c>
      <c r="K8" s="72"/>
      <c r="M8" s="1">
        <f>E8*1.03</f>
        <v>18.54</v>
      </c>
    </row>
    <row r="9" spans="4:13" x14ac:dyDescent="0.2">
      <c r="D9" s="67" t="s">
        <v>1</v>
      </c>
      <c r="E9" s="71">
        <v>15</v>
      </c>
      <c r="J9" s="67" t="s">
        <v>1</v>
      </c>
      <c r="K9" s="72"/>
      <c r="M9" s="1">
        <f>E9*1.05</f>
        <v>15.75</v>
      </c>
    </row>
    <row r="10" spans="4:13" ht="17" thickBot="1" x14ac:dyDescent="0.25">
      <c r="D10" s="75"/>
      <c r="E10" s="76"/>
      <c r="G10" s="1"/>
      <c r="J10" s="77"/>
      <c r="K10" s="78"/>
    </row>
    <row r="11" spans="4:13" x14ac:dyDescent="0.2">
      <c r="D11" s="67" t="s">
        <v>145</v>
      </c>
      <c r="E11" s="79">
        <v>50</v>
      </c>
      <c r="J11" s="67" t="s">
        <v>145</v>
      </c>
      <c r="K11" s="68">
        <v>50</v>
      </c>
    </row>
    <row r="12" spans="4:13" x14ac:dyDescent="0.2">
      <c r="D12" s="67" t="s">
        <v>141</v>
      </c>
      <c r="E12" s="80"/>
      <c r="J12" s="67" t="s">
        <v>141</v>
      </c>
      <c r="K12" s="72"/>
    </row>
    <row r="13" spans="4:13" ht="17" thickBot="1" x14ac:dyDescent="0.25">
      <c r="D13" s="67" t="s">
        <v>143</v>
      </c>
      <c r="E13" s="80"/>
      <c r="J13" s="67" t="s">
        <v>143</v>
      </c>
      <c r="K13" s="72"/>
    </row>
    <row r="14" spans="4:13" x14ac:dyDescent="0.2">
      <c r="D14" s="67" t="s">
        <v>146</v>
      </c>
      <c r="E14" s="80"/>
      <c r="G14" s="259" t="s">
        <v>147</v>
      </c>
      <c r="H14" s="260"/>
      <c r="J14" s="67" t="s">
        <v>146</v>
      </c>
      <c r="K14" s="72"/>
    </row>
    <row r="15" spans="4:13" ht="17" thickBot="1" x14ac:dyDescent="0.25">
      <c r="D15" s="67" t="s">
        <v>1</v>
      </c>
      <c r="E15" s="80"/>
      <c r="G15" s="257"/>
      <c r="H15" s="258"/>
      <c r="J15" s="67" t="s">
        <v>1</v>
      </c>
      <c r="K15" s="72"/>
    </row>
    <row r="16" spans="4:13" ht="17" thickBot="1" x14ac:dyDescent="0.25">
      <c r="D16" s="64" t="s">
        <v>11</v>
      </c>
      <c r="E16" s="80"/>
      <c r="J16" s="64" t="s">
        <v>11</v>
      </c>
      <c r="K16" s="81"/>
    </row>
    <row r="17" spans="4:5" ht="10" customHeight="1" x14ac:dyDescent="0.2">
      <c r="D17" s="82"/>
      <c r="E17" s="1"/>
    </row>
  </sheetData>
  <mergeCells count="7">
    <mergeCell ref="G15:H15"/>
    <mergeCell ref="D3:E3"/>
    <mergeCell ref="G3:H3"/>
    <mergeCell ref="J3:K3"/>
    <mergeCell ref="J4:K4"/>
    <mergeCell ref="G14:H14"/>
    <mergeCell ref="D4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Case 1</vt:lpstr>
      <vt:lpstr>Case 2</vt:lpstr>
      <vt:lpstr>Case 3</vt:lpstr>
      <vt:lpstr>Case 4</vt:lpstr>
      <vt:lpstr>Case 5</vt:lpstr>
      <vt:lpstr>Case 6</vt:lpstr>
      <vt:lpstr>Case 8</vt:lpstr>
      <vt:lpstr>Case 7</vt:lpstr>
      <vt:lpstr>Case 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2021-10-04T17:11:40Z</dcterms:created>
  <dcterms:modified xsi:type="dcterms:W3CDTF">2023-02-23T00:15:26Z</dcterms:modified>
</cp:coreProperties>
</file>